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c81d0215b4f475/RGS/Arctic resources/"/>
    </mc:Choice>
  </mc:AlternateContent>
  <xr:revisionPtr revIDLastSave="309" documentId="8_{ECAD2C9B-C1FE-4449-B05A-E01EAF1A616C}" xr6:coauthVersionLast="45" xr6:coauthVersionMax="45" xr10:uidLastSave="{24F15821-17E2-483C-87CA-5A99D4BEF81E}"/>
  <bookViews>
    <workbookView xWindow="-8880" yWindow="2115" windowWidth="18585" windowHeight="19545" xr2:uid="{8FC366CB-2249-46FB-8B06-0663C682EC0D}"/>
  </bookViews>
  <sheets>
    <sheet name="Locations" sheetId="9" r:id="rId1"/>
    <sheet name="Murmansk" sheetId="1" r:id="rId2"/>
    <sheet name="Naryan-Mar" sheetId="3" r:id="rId3"/>
    <sheet name="Hatanga" sheetId="5" r:id="rId4"/>
    <sheet name="Ostrov Dikson" sheetId="6" r:id="rId5"/>
    <sheet name="Gmp Im.E.K. F" sheetId="7" r:id="rId6"/>
    <sheet name="Ostrov Vize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8" l="1"/>
  <c r="L34" i="8"/>
  <c r="K34" i="8"/>
  <c r="J34" i="8"/>
  <c r="I34" i="8"/>
  <c r="H34" i="8"/>
  <c r="G34" i="8"/>
  <c r="F34" i="8"/>
  <c r="E34" i="8"/>
  <c r="D34" i="8"/>
  <c r="C34" i="8"/>
  <c r="B34" i="8"/>
  <c r="M33" i="8"/>
  <c r="L33" i="8"/>
  <c r="K33" i="8"/>
  <c r="J33" i="8"/>
  <c r="I33" i="8"/>
  <c r="H33" i="8"/>
  <c r="G33" i="8"/>
  <c r="F33" i="8"/>
  <c r="E33" i="8"/>
  <c r="D33" i="8"/>
  <c r="C33" i="8"/>
  <c r="B33" i="8"/>
  <c r="M34" i="7"/>
  <c r="L34" i="7"/>
  <c r="K34" i="7"/>
  <c r="J34" i="7"/>
  <c r="I34" i="7"/>
  <c r="H34" i="7"/>
  <c r="G34" i="7"/>
  <c r="F34" i="7"/>
  <c r="E34" i="7"/>
  <c r="D34" i="7"/>
  <c r="C34" i="7"/>
  <c r="B34" i="7"/>
  <c r="M33" i="7"/>
  <c r="L33" i="7"/>
  <c r="K33" i="7"/>
  <c r="J33" i="7"/>
  <c r="I33" i="7"/>
  <c r="H33" i="7"/>
  <c r="G33" i="7"/>
  <c r="F33" i="7"/>
  <c r="E33" i="7"/>
  <c r="D33" i="7"/>
  <c r="C33" i="7"/>
  <c r="B33" i="7"/>
  <c r="M34" i="6"/>
  <c r="L34" i="6"/>
  <c r="K34" i="6"/>
  <c r="J34" i="6"/>
  <c r="I34" i="6"/>
  <c r="H34" i="6"/>
  <c r="G34" i="6"/>
  <c r="F34" i="6"/>
  <c r="E34" i="6"/>
  <c r="D34" i="6"/>
  <c r="C34" i="6"/>
  <c r="B34" i="6"/>
  <c r="M33" i="6"/>
  <c r="L33" i="6"/>
  <c r="K33" i="6"/>
  <c r="J33" i="6"/>
  <c r="I33" i="6"/>
  <c r="H33" i="6"/>
  <c r="G33" i="6"/>
  <c r="F33" i="6"/>
  <c r="E33" i="6"/>
  <c r="D33" i="6"/>
  <c r="C33" i="6"/>
  <c r="B33" i="6"/>
  <c r="M34" i="5"/>
  <c r="L34" i="5"/>
  <c r="K34" i="5"/>
  <c r="J34" i="5"/>
  <c r="I34" i="5"/>
  <c r="H34" i="5"/>
  <c r="G34" i="5"/>
  <c r="F34" i="5"/>
  <c r="E34" i="5"/>
  <c r="D34" i="5"/>
  <c r="C34" i="5"/>
  <c r="B34" i="5"/>
  <c r="M33" i="5"/>
  <c r="L33" i="5"/>
  <c r="K33" i="5"/>
  <c r="J33" i="5"/>
  <c r="I33" i="5"/>
  <c r="H33" i="5"/>
  <c r="G33" i="5"/>
  <c r="F33" i="5"/>
  <c r="E33" i="5"/>
  <c r="D33" i="5"/>
  <c r="C33" i="5"/>
  <c r="B33" i="5"/>
  <c r="M34" i="3"/>
  <c r="L34" i="3"/>
  <c r="K34" i="3"/>
  <c r="J34" i="3"/>
  <c r="I34" i="3"/>
  <c r="H34" i="3"/>
  <c r="G34" i="3"/>
  <c r="F34" i="3"/>
  <c r="E34" i="3"/>
  <c r="D34" i="3"/>
  <c r="C34" i="3"/>
  <c r="B34" i="3"/>
  <c r="M33" i="3"/>
  <c r="L33" i="3"/>
  <c r="K33" i="3"/>
  <c r="J33" i="3"/>
  <c r="I33" i="3"/>
  <c r="H33" i="3"/>
  <c r="G33" i="3"/>
  <c r="F33" i="3"/>
  <c r="E33" i="3"/>
  <c r="D33" i="3"/>
  <c r="C33" i="3"/>
  <c r="B33" i="3"/>
  <c r="B34" i="1" l="1"/>
  <c r="C34" i="1" l="1"/>
  <c r="D34" i="1"/>
  <c r="E34" i="1"/>
  <c r="F34" i="1"/>
  <c r="G34" i="1"/>
  <c r="H34" i="1"/>
  <c r="I34" i="1"/>
  <c r="J34" i="1"/>
  <c r="K34" i="1"/>
  <c r="L34" i="1"/>
  <c r="M34" i="1"/>
  <c r="C33" i="1"/>
  <c r="D33" i="1"/>
  <c r="E33" i="1"/>
  <c r="F33" i="1"/>
  <c r="G33" i="1"/>
  <c r="H33" i="1"/>
  <c r="I33" i="1"/>
  <c r="J33" i="1"/>
  <c r="K33" i="1"/>
  <c r="L33" i="1"/>
  <c r="M33" i="1"/>
  <c r="B33" i="1"/>
  <c r="S32" i="8"/>
  <c r="R32" i="8"/>
  <c r="Q32" i="8"/>
  <c r="P32" i="8"/>
  <c r="S31" i="8"/>
  <c r="R31" i="8"/>
  <c r="Q31" i="8"/>
  <c r="P31" i="8"/>
  <c r="S30" i="8"/>
  <c r="R30" i="8"/>
  <c r="Q30" i="8"/>
  <c r="P30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S21" i="8"/>
  <c r="R21" i="8"/>
  <c r="Q21" i="8"/>
  <c r="P21" i="8"/>
  <c r="S20" i="8"/>
  <c r="R20" i="8"/>
  <c r="Q20" i="8"/>
  <c r="P20" i="8"/>
  <c r="S19" i="8"/>
  <c r="R19" i="8"/>
  <c r="Q19" i="8"/>
  <c r="P19" i="8"/>
  <c r="S18" i="8"/>
  <c r="R18" i="8"/>
  <c r="Q18" i="8"/>
  <c r="P18" i="8"/>
  <c r="S17" i="8"/>
  <c r="R17" i="8"/>
  <c r="Q17" i="8"/>
  <c r="P17" i="8"/>
  <c r="S16" i="8"/>
  <c r="R16" i="8"/>
  <c r="Q16" i="8"/>
  <c r="P16" i="8"/>
  <c r="S15" i="8"/>
  <c r="R15" i="8"/>
  <c r="Q15" i="8"/>
  <c r="P15" i="8"/>
  <c r="S14" i="8"/>
  <c r="R14" i="8"/>
  <c r="Q14" i="8"/>
  <c r="P14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7" i="8"/>
  <c r="R7" i="8"/>
  <c r="Q7" i="8"/>
  <c r="P7" i="8"/>
  <c r="S6" i="8"/>
  <c r="R6" i="8"/>
  <c r="Q6" i="8"/>
  <c r="P6" i="8"/>
  <c r="S5" i="8"/>
  <c r="R5" i="8"/>
  <c r="Q5" i="8"/>
  <c r="P5" i="8"/>
  <c r="S4" i="8"/>
  <c r="R4" i="8"/>
  <c r="Q4" i="8"/>
  <c r="P4" i="8"/>
  <c r="S3" i="8"/>
  <c r="R3" i="8"/>
  <c r="Q3" i="8"/>
  <c r="P3" i="8"/>
  <c r="S2" i="8"/>
  <c r="S34" i="8" s="1"/>
  <c r="R2" i="8"/>
  <c r="R34" i="8" s="1"/>
  <c r="Q2" i="8"/>
  <c r="Q34" i="8" s="1"/>
  <c r="P2" i="8"/>
  <c r="P34" i="8" s="1"/>
  <c r="S32" i="7"/>
  <c r="R32" i="7"/>
  <c r="Q32" i="7"/>
  <c r="P32" i="7"/>
  <c r="S31" i="7"/>
  <c r="R31" i="7"/>
  <c r="Q31" i="7"/>
  <c r="P31" i="7"/>
  <c r="S30" i="7"/>
  <c r="R30" i="7"/>
  <c r="Q30" i="7"/>
  <c r="P30" i="7"/>
  <c r="S29" i="7"/>
  <c r="R29" i="7"/>
  <c r="Q29" i="7"/>
  <c r="P29" i="7"/>
  <c r="S28" i="7"/>
  <c r="R28" i="7"/>
  <c r="Q28" i="7"/>
  <c r="P28" i="7"/>
  <c r="S27" i="7"/>
  <c r="R27" i="7"/>
  <c r="Q27" i="7"/>
  <c r="P27" i="7"/>
  <c r="S26" i="7"/>
  <c r="R26" i="7"/>
  <c r="Q26" i="7"/>
  <c r="P26" i="7"/>
  <c r="S25" i="7"/>
  <c r="R25" i="7"/>
  <c r="Q25" i="7"/>
  <c r="P25" i="7"/>
  <c r="S24" i="7"/>
  <c r="R24" i="7"/>
  <c r="Q24" i="7"/>
  <c r="P24" i="7"/>
  <c r="S23" i="7"/>
  <c r="R23" i="7"/>
  <c r="Q23" i="7"/>
  <c r="P23" i="7"/>
  <c r="S22" i="7"/>
  <c r="R22" i="7"/>
  <c r="Q22" i="7"/>
  <c r="P22" i="7"/>
  <c r="S21" i="7"/>
  <c r="R21" i="7"/>
  <c r="Q21" i="7"/>
  <c r="P21" i="7"/>
  <c r="S20" i="7"/>
  <c r="R20" i="7"/>
  <c r="Q20" i="7"/>
  <c r="P20" i="7"/>
  <c r="S19" i="7"/>
  <c r="R19" i="7"/>
  <c r="Q19" i="7"/>
  <c r="P19" i="7"/>
  <c r="S18" i="7"/>
  <c r="R18" i="7"/>
  <c r="Q18" i="7"/>
  <c r="P18" i="7"/>
  <c r="S17" i="7"/>
  <c r="R17" i="7"/>
  <c r="Q17" i="7"/>
  <c r="P17" i="7"/>
  <c r="S16" i="7"/>
  <c r="R16" i="7"/>
  <c r="Q16" i="7"/>
  <c r="P16" i="7"/>
  <c r="S15" i="7"/>
  <c r="R15" i="7"/>
  <c r="Q15" i="7"/>
  <c r="P15" i="7"/>
  <c r="S14" i="7"/>
  <c r="R14" i="7"/>
  <c r="Q14" i="7"/>
  <c r="P14" i="7"/>
  <c r="S13" i="7"/>
  <c r="R13" i="7"/>
  <c r="Q13" i="7"/>
  <c r="P13" i="7"/>
  <c r="S12" i="7"/>
  <c r="R12" i="7"/>
  <c r="Q12" i="7"/>
  <c r="P12" i="7"/>
  <c r="S11" i="7"/>
  <c r="R11" i="7"/>
  <c r="Q11" i="7"/>
  <c r="P11" i="7"/>
  <c r="S10" i="7"/>
  <c r="R10" i="7"/>
  <c r="Q10" i="7"/>
  <c r="P10" i="7"/>
  <c r="S9" i="7"/>
  <c r="R9" i="7"/>
  <c r="Q9" i="7"/>
  <c r="P9" i="7"/>
  <c r="S8" i="7"/>
  <c r="R8" i="7"/>
  <c r="Q8" i="7"/>
  <c r="P8" i="7"/>
  <c r="S7" i="7"/>
  <c r="R7" i="7"/>
  <c r="Q7" i="7"/>
  <c r="P7" i="7"/>
  <c r="S6" i="7"/>
  <c r="R6" i="7"/>
  <c r="Q6" i="7"/>
  <c r="P6" i="7"/>
  <c r="S5" i="7"/>
  <c r="R5" i="7"/>
  <c r="Q5" i="7"/>
  <c r="P5" i="7"/>
  <c r="S4" i="7"/>
  <c r="R4" i="7"/>
  <c r="Q4" i="7"/>
  <c r="P4" i="7"/>
  <c r="S3" i="7"/>
  <c r="R3" i="7"/>
  <c r="Q3" i="7"/>
  <c r="P3" i="7"/>
  <c r="S2" i="7"/>
  <c r="S34" i="7" s="1"/>
  <c r="R2" i="7"/>
  <c r="R34" i="7" s="1"/>
  <c r="Q2" i="7"/>
  <c r="Q34" i="7" s="1"/>
  <c r="P2" i="7"/>
  <c r="P34" i="7" s="1"/>
  <c r="S32" i="6"/>
  <c r="R32" i="6"/>
  <c r="Q32" i="6"/>
  <c r="P32" i="6"/>
  <c r="S31" i="6"/>
  <c r="R31" i="6"/>
  <c r="Q31" i="6"/>
  <c r="P31" i="6"/>
  <c r="S30" i="6"/>
  <c r="R30" i="6"/>
  <c r="Q30" i="6"/>
  <c r="P30" i="6"/>
  <c r="S29" i="6"/>
  <c r="R29" i="6"/>
  <c r="Q29" i="6"/>
  <c r="P29" i="6"/>
  <c r="S28" i="6"/>
  <c r="R28" i="6"/>
  <c r="Q28" i="6"/>
  <c r="P28" i="6"/>
  <c r="S27" i="6"/>
  <c r="R27" i="6"/>
  <c r="Q27" i="6"/>
  <c r="P27" i="6"/>
  <c r="S26" i="6"/>
  <c r="R26" i="6"/>
  <c r="Q26" i="6"/>
  <c r="P26" i="6"/>
  <c r="S25" i="6"/>
  <c r="R25" i="6"/>
  <c r="Q25" i="6"/>
  <c r="P25" i="6"/>
  <c r="S24" i="6"/>
  <c r="R24" i="6"/>
  <c r="Q24" i="6"/>
  <c r="P24" i="6"/>
  <c r="S23" i="6"/>
  <c r="R23" i="6"/>
  <c r="Q23" i="6"/>
  <c r="P23" i="6"/>
  <c r="S22" i="6"/>
  <c r="R22" i="6"/>
  <c r="Q22" i="6"/>
  <c r="P22" i="6"/>
  <c r="S21" i="6"/>
  <c r="R21" i="6"/>
  <c r="Q21" i="6"/>
  <c r="P21" i="6"/>
  <c r="S20" i="6"/>
  <c r="R20" i="6"/>
  <c r="Q20" i="6"/>
  <c r="P20" i="6"/>
  <c r="S19" i="6"/>
  <c r="R19" i="6"/>
  <c r="Q19" i="6"/>
  <c r="P19" i="6"/>
  <c r="S18" i="6"/>
  <c r="R18" i="6"/>
  <c r="Q18" i="6"/>
  <c r="P18" i="6"/>
  <c r="S17" i="6"/>
  <c r="R17" i="6"/>
  <c r="Q17" i="6"/>
  <c r="P17" i="6"/>
  <c r="S16" i="6"/>
  <c r="R16" i="6"/>
  <c r="Q16" i="6"/>
  <c r="P16" i="6"/>
  <c r="S15" i="6"/>
  <c r="R15" i="6"/>
  <c r="Q15" i="6"/>
  <c r="P15" i="6"/>
  <c r="S14" i="6"/>
  <c r="R14" i="6"/>
  <c r="Q14" i="6"/>
  <c r="P14" i="6"/>
  <c r="S13" i="6"/>
  <c r="R13" i="6"/>
  <c r="Q13" i="6"/>
  <c r="P13" i="6"/>
  <c r="S12" i="6"/>
  <c r="R12" i="6"/>
  <c r="Q12" i="6"/>
  <c r="P12" i="6"/>
  <c r="S11" i="6"/>
  <c r="R11" i="6"/>
  <c r="Q11" i="6"/>
  <c r="P11" i="6"/>
  <c r="S10" i="6"/>
  <c r="R10" i="6"/>
  <c r="Q10" i="6"/>
  <c r="P10" i="6"/>
  <c r="S9" i="6"/>
  <c r="R9" i="6"/>
  <c r="Q9" i="6"/>
  <c r="P9" i="6"/>
  <c r="S8" i="6"/>
  <c r="R8" i="6"/>
  <c r="Q8" i="6"/>
  <c r="P8" i="6"/>
  <c r="S7" i="6"/>
  <c r="R7" i="6"/>
  <c r="Q7" i="6"/>
  <c r="P7" i="6"/>
  <c r="S6" i="6"/>
  <c r="R6" i="6"/>
  <c r="Q6" i="6"/>
  <c r="P6" i="6"/>
  <c r="S5" i="6"/>
  <c r="R5" i="6"/>
  <c r="Q5" i="6"/>
  <c r="P5" i="6"/>
  <c r="S4" i="6"/>
  <c r="R4" i="6"/>
  <c r="Q4" i="6"/>
  <c r="P4" i="6"/>
  <c r="S3" i="6"/>
  <c r="R3" i="6"/>
  <c r="Q3" i="6"/>
  <c r="P3" i="6"/>
  <c r="S2" i="6"/>
  <c r="S34" i="6" s="1"/>
  <c r="R2" i="6"/>
  <c r="R34" i="6" s="1"/>
  <c r="Q2" i="6"/>
  <c r="Q34" i="6" s="1"/>
  <c r="P2" i="6"/>
  <c r="P34" i="6" s="1"/>
  <c r="S32" i="5"/>
  <c r="R32" i="5"/>
  <c r="Q32" i="5"/>
  <c r="P32" i="5"/>
  <c r="S31" i="5"/>
  <c r="R31" i="5"/>
  <c r="Q31" i="5"/>
  <c r="P31" i="5"/>
  <c r="S30" i="5"/>
  <c r="R30" i="5"/>
  <c r="Q30" i="5"/>
  <c r="P30" i="5"/>
  <c r="S29" i="5"/>
  <c r="R29" i="5"/>
  <c r="Q29" i="5"/>
  <c r="P29" i="5"/>
  <c r="S28" i="5"/>
  <c r="R28" i="5"/>
  <c r="Q28" i="5"/>
  <c r="P28" i="5"/>
  <c r="S27" i="5"/>
  <c r="R27" i="5"/>
  <c r="Q27" i="5"/>
  <c r="P27" i="5"/>
  <c r="S26" i="5"/>
  <c r="R26" i="5"/>
  <c r="Q26" i="5"/>
  <c r="P26" i="5"/>
  <c r="S25" i="5"/>
  <c r="R25" i="5"/>
  <c r="Q25" i="5"/>
  <c r="P25" i="5"/>
  <c r="S24" i="5"/>
  <c r="R24" i="5"/>
  <c r="Q24" i="5"/>
  <c r="P24" i="5"/>
  <c r="S23" i="5"/>
  <c r="R23" i="5"/>
  <c r="Q23" i="5"/>
  <c r="P23" i="5"/>
  <c r="S22" i="5"/>
  <c r="R22" i="5"/>
  <c r="Q22" i="5"/>
  <c r="P22" i="5"/>
  <c r="S21" i="5"/>
  <c r="R21" i="5"/>
  <c r="Q21" i="5"/>
  <c r="P21" i="5"/>
  <c r="S20" i="5"/>
  <c r="R20" i="5"/>
  <c r="Q20" i="5"/>
  <c r="P20" i="5"/>
  <c r="S19" i="5"/>
  <c r="R19" i="5"/>
  <c r="Q19" i="5"/>
  <c r="P19" i="5"/>
  <c r="S18" i="5"/>
  <c r="R18" i="5"/>
  <c r="Q18" i="5"/>
  <c r="P18" i="5"/>
  <c r="S17" i="5"/>
  <c r="R17" i="5"/>
  <c r="Q17" i="5"/>
  <c r="P17" i="5"/>
  <c r="S16" i="5"/>
  <c r="R16" i="5"/>
  <c r="Q16" i="5"/>
  <c r="P16" i="5"/>
  <c r="S15" i="5"/>
  <c r="R15" i="5"/>
  <c r="Q15" i="5"/>
  <c r="P15" i="5"/>
  <c r="S14" i="5"/>
  <c r="R14" i="5"/>
  <c r="Q14" i="5"/>
  <c r="P14" i="5"/>
  <c r="S13" i="5"/>
  <c r="R13" i="5"/>
  <c r="Q13" i="5"/>
  <c r="P13" i="5"/>
  <c r="S12" i="5"/>
  <c r="R12" i="5"/>
  <c r="Q12" i="5"/>
  <c r="P12" i="5"/>
  <c r="S11" i="5"/>
  <c r="R11" i="5"/>
  <c r="Q11" i="5"/>
  <c r="P11" i="5"/>
  <c r="S10" i="5"/>
  <c r="R10" i="5"/>
  <c r="Q10" i="5"/>
  <c r="P10" i="5"/>
  <c r="S9" i="5"/>
  <c r="R9" i="5"/>
  <c r="Q9" i="5"/>
  <c r="P9" i="5"/>
  <c r="S8" i="5"/>
  <c r="R8" i="5"/>
  <c r="Q8" i="5"/>
  <c r="P8" i="5"/>
  <c r="S7" i="5"/>
  <c r="R7" i="5"/>
  <c r="Q7" i="5"/>
  <c r="P7" i="5"/>
  <c r="S6" i="5"/>
  <c r="R6" i="5"/>
  <c r="Q6" i="5"/>
  <c r="P6" i="5"/>
  <c r="S5" i="5"/>
  <c r="R5" i="5"/>
  <c r="Q5" i="5"/>
  <c r="P5" i="5"/>
  <c r="S4" i="5"/>
  <c r="R4" i="5"/>
  <c r="Q4" i="5"/>
  <c r="P4" i="5"/>
  <c r="S3" i="5"/>
  <c r="R3" i="5"/>
  <c r="Q3" i="5"/>
  <c r="P3" i="5"/>
  <c r="S2" i="5"/>
  <c r="S34" i="5" s="1"/>
  <c r="R2" i="5"/>
  <c r="R34" i="5" s="1"/>
  <c r="Q2" i="5"/>
  <c r="Q34" i="5" s="1"/>
  <c r="P2" i="5"/>
  <c r="P34" i="5" s="1"/>
  <c r="S32" i="3"/>
  <c r="R32" i="3"/>
  <c r="Q32" i="3"/>
  <c r="P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S11" i="3"/>
  <c r="R11" i="3"/>
  <c r="Q11" i="3"/>
  <c r="P11" i="3"/>
  <c r="S10" i="3"/>
  <c r="R10" i="3"/>
  <c r="Q10" i="3"/>
  <c r="P10" i="3"/>
  <c r="S9" i="3"/>
  <c r="R9" i="3"/>
  <c r="Q9" i="3"/>
  <c r="P9" i="3"/>
  <c r="S8" i="3"/>
  <c r="R8" i="3"/>
  <c r="Q8" i="3"/>
  <c r="P8" i="3"/>
  <c r="S7" i="3"/>
  <c r="R7" i="3"/>
  <c r="Q7" i="3"/>
  <c r="P7" i="3"/>
  <c r="S6" i="3"/>
  <c r="R6" i="3"/>
  <c r="Q6" i="3"/>
  <c r="P6" i="3"/>
  <c r="S5" i="3"/>
  <c r="R5" i="3"/>
  <c r="Q5" i="3"/>
  <c r="P5" i="3"/>
  <c r="S4" i="3"/>
  <c r="R4" i="3"/>
  <c r="Q4" i="3"/>
  <c r="P4" i="3"/>
  <c r="S3" i="3"/>
  <c r="R3" i="3"/>
  <c r="Q3" i="3"/>
  <c r="P3" i="3"/>
  <c r="S2" i="3"/>
  <c r="S34" i="3" s="1"/>
  <c r="R2" i="3"/>
  <c r="R34" i="3" s="1"/>
  <c r="Q2" i="3"/>
  <c r="Q34" i="3" s="1"/>
  <c r="P2" i="3"/>
  <c r="P34" i="3" s="1"/>
  <c r="Q34" i="1"/>
  <c r="R34" i="1"/>
  <c r="S34" i="1"/>
  <c r="P34" i="1"/>
  <c r="Q3" i="1"/>
  <c r="R3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R2" i="1"/>
  <c r="Q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2" i="1"/>
  <c r="K6" i="8" l="1"/>
  <c r="L13" i="5" l="1"/>
  <c r="E30" i="5"/>
  <c r="E27" i="5"/>
  <c r="E20" i="5"/>
  <c r="L28" i="3" l="1"/>
</calcChain>
</file>

<file path=xl/sharedStrings.xml><?xml version="1.0" encoding="utf-8"?>
<sst xmlns="http://schemas.openxmlformats.org/spreadsheetml/2006/main" count="131" uniqueCount="40">
  <si>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</si>
  <si>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</si>
  <si>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</si>
  <si>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</si>
  <si>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</si>
  <si>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</si>
  <si>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</si>
  <si>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</si>
  <si>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</si>
  <si>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</si>
  <si>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</si>
  <si>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</si>
  <si>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Latitude</t>
  </si>
  <si>
    <t>Longitude</t>
  </si>
  <si>
    <t>Location</t>
  </si>
  <si>
    <t>Murmansk</t>
  </si>
  <si>
    <t>Naryan-Mar</t>
  </si>
  <si>
    <t>Hatanga</t>
  </si>
  <si>
    <t>Ostrov Dikson</t>
  </si>
  <si>
    <t>Gmp Im.E.K. F</t>
  </si>
  <si>
    <t>Ostrov Vize</t>
  </si>
  <si>
    <t>68.97N</t>
  </si>
  <si>
    <t>33.05E</t>
  </si>
  <si>
    <t>71.98N</t>
  </si>
  <si>
    <t>67.63N</t>
  </si>
  <si>
    <t>53.03E</t>
  </si>
  <si>
    <t>102.47E</t>
  </si>
  <si>
    <t>73.5N</t>
  </si>
  <si>
    <t>80.4E</t>
  </si>
  <si>
    <t>77.72N</t>
  </si>
  <si>
    <t>104.3E</t>
  </si>
  <si>
    <t>79.5N</t>
  </si>
  <si>
    <t>76.98E</t>
  </si>
  <si>
    <t>Range</t>
  </si>
  <si>
    <t>Errors</t>
  </si>
  <si>
    <t>Standard Deviation</t>
  </si>
  <si>
    <t>Min.</t>
  </si>
  <si>
    <t>Max.</t>
  </si>
  <si>
    <t>Average</t>
  </si>
  <si>
    <t>Average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</si>
</sst>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2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 graph showing average monthly</a:t>
            </a:r>
            <a:r>
              <a:rPr lang="en-GB" baseline="0"/>
              <a:t> temperature and standard deviation between 1989-2019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Murmansk!$A$33</c:f>
              <c:strCache>
                <c:ptCount val="1"/>
                <c:pt idx="0">
                  <c:v>Average temperature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Murmansk!$B$1:$M$1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Murmansk!$B$33:$M$33</c:f>
              <c:numCache>
                <c:formatCode>0.00</c:formatCode>
                <c:ptCount val="12"/>
                <c:pt idx="0">
                  <c:v>-9.7999999999999989</c:v>
                </c:pt>
                <c:pt idx="1">
                  <c:v>-9.1612903225806459</c:v>
                </c:pt>
                <c:pt idx="2">
                  <c:v>-4.8806451612903228</c:v>
                </c:pt>
                <c:pt idx="3">
                  <c:v>-0.11612903225806458</c:v>
                </c:pt>
                <c:pt idx="4">
                  <c:v>4.6387096774193548</c:v>
                </c:pt>
                <c:pt idx="5">
                  <c:v>9.4322580645161302</c:v>
                </c:pt>
                <c:pt idx="6">
                  <c:v>13.176666666666669</c:v>
                </c:pt>
                <c:pt idx="7">
                  <c:v>11.613333333333335</c:v>
                </c:pt>
                <c:pt idx="8">
                  <c:v>7.4448275862068956</c:v>
                </c:pt>
                <c:pt idx="9">
                  <c:v>1.5965517241379312</c:v>
                </c:pt>
                <c:pt idx="10">
                  <c:v>-4.2033333333333323</c:v>
                </c:pt>
                <c:pt idx="11">
                  <c:v>-6.9233333333333347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F-49DF-97BA-C286E1A1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174704"/>
        <c:axId val="895412800"/>
      </c:barChart>
      <c:lineChart>
        <c:grouping val="standard"/>
        <c:varyColors val="0"/>
        <c:ser>
          <c:idx val="1"/>
          <c:order val="1"/>
          <c:tx>
            <c:strRef>
              <c:f>Murmansk!$A$34</c:f>
              <c:strCache>
                <c:ptCount val="1"/>
                <c:pt idx="0">
                  <c:v>Standard Deviation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Murmansk!$B$1:$M$1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Murmansk!$B$34:$M$34</c:f>
              <c:numCache>
                <c:formatCode>0.0</c:formatCode>
                <c:ptCount val="12"/>
                <c:pt idx="0">
                  <c:v>3.3793490497431642</c:v>
                </c:pt>
                <c:pt idx="1">
                  <c:v>3.849387606650772</c:v>
                </c:pt>
                <c:pt idx="2">
                  <c:v>2.5448535458631927</c:v>
                </c:pt>
                <c:pt idx="3">
                  <c:v>1.8866366500898804</c:v>
                </c:pt>
                <c:pt idx="4">
                  <c:v>1.9372966421201192</c:v>
                </c:pt>
                <c:pt idx="5">
                  <c:v>1.8166612409902123</c:v>
                </c:pt>
                <c:pt idx="6">
                  <c:v>1.9259898186670532</c:v>
                </c:pt>
                <c:pt idx="7">
                  <c:v>1.2832430181684789</c:v>
                </c:pt>
                <c:pt idx="8">
                  <c:v>1.5190660210651501</c:v>
                </c:pt>
                <c:pt idx="9">
                  <c:v>1.9625935389210827</c:v>
                </c:pt>
                <c:pt idx="10">
                  <c:v>2.6611487451245868</c:v>
                </c:pt>
                <c:pt idx="11">
                  <c:v>2.8685792871100477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F-49DF-97BA-C286E1A1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742464"/>
        <c:axId val="590590416"/>
      </c:lineChart>
      <c:catAx>
        <c:axId val="126917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412800"/>
        <c:auto val="1"/>
        <c:lblAlgn val="ctr"/>
        <c:lblOffset val="100"/>
        <c:noMultiLvlLbl val="0"/>
      </c:catAx>
      <c:valAx>
        <c:axId val="89541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174704"/>
        <c:crossBetween val="between"/>
      </c:valAx>
      <c:valAx>
        <c:axId val="5905904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Standard Deviation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742464"/>
        <c:crosses val="max"/>
        <c:crossBetween val="between"/>
      </c:valAx>
      <c:catAx>
        <c:axId val="126274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05904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'Ostrov Dikson'!$P$1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'Ostrov Dikson'!$A$2:$A$32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'Ostrov Dikson'!$P$2:$P$32</c:f>
              <c:numCache>
                <c:formatCode>0.00</c:formatCode>
                <c:ptCount val="31"/>
                <c:pt idx="0">
                  <c:v>-10.808333333333332</c:v>
                </c:pt>
                <c:pt idx="1">
                  <c:v>-10.533333333333333</c:v>
                </c:pt>
                <c:pt idx="2">
                  <c:v>-12.13</c:v>
                </c:pt>
                <c:pt idx="3">
                  <c:v>-10.766666666666666</c:v>
                </c:pt>
                <c:pt idx="4">
                  <c:v>-7.089999999999999</c:v>
                </c:pt>
                <c:pt idx="5">
                  <c:v>-8.5285714285714302</c:v>
                </c:pt>
                <c:pt idx="6">
                  <c:v>-1.625</c:v>
                </c:pt>
                <c:pt idx="7">
                  <c:v>-8.3545454545454554</c:v>
                </c:pt>
                <c:pt idx="8">
                  <c:v>-9.2416666666666671</c:v>
                </c:pt>
                <c:pt idx="9">
                  <c:v>-13.029999999999998</c:v>
                </c:pt>
                <c:pt idx="10">
                  <c:v>-9.4166666666666679</c:v>
                </c:pt>
                <c:pt idx="11">
                  <c:v>-9.6416666666666675</c:v>
                </c:pt>
                <c:pt idx="12">
                  <c:v>-9.4500000000000011</c:v>
                </c:pt>
                <c:pt idx="13">
                  <c:v>-9.9916666666666671</c:v>
                </c:pt>
                <c:pt idx="14">
                  <c:v>-9.7750000000000004</c:v>
                </c:pt>
                <c:pt idx="15">
                  <c:v>-10.383333333333335</c:v>
                </c:pt>
                <c:pt idx="16">
                  <c:v>-8.1083333333333325</c:v>
                </c:pt>
                <c:pt idx="17">
                  <c:v>-9.0416666666666661</c:v>
                </c:pt>
                <c:pt idx="18">
                  <c:v>-7.783333333333335</c:v>
                </c:pt>
                <c:pt idx="19">
                  <c:v>-8.5416666666666661</c:v>
                </c:pt>
                <c:pt idx="20">
                  <c:v>-10.116666666666665</c:v>
                </c:pt>
                <c:pt idx="21">
                  <c:v>-10.200000000000001</c:v>
                </c:pt>
                <c:pt idx="22">
                  <c:v>-7.2583333333333337</c:v>
                </c:pt>
                <c:pt idx="23">
                  <c:v>-6.8833333333333329</c:v>
                </c:pt>
                <c:pt idx="24">
                  <c:v>-10.616666666666665</c:v>
                </c:pt>
                <c:pt idx="25">
                  <c:v>-10.266666666666667</c:v>
                </c:pt>
                <c:pt idx="26">
                  <c:v>-8.8249999999999975</c:v>
                </c:pt>
                <c:pt idx="27">
                  <c:v>-7.416666666666667</c:v>
                </c:pt>
                <c:pt idx="28">
                  <c:v>-8.2416666666666671</c:v>
                </c:pt>
                <c:pt idx="29">
                  <c:v>-9.0833333333333339</c:v>
                </c:pt>
                <c:pt idx="30">
                  <c:v>-11.042857142857143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97-437C-942C-3A2AC2B7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460000"/>
        <c:axId val="1256426704"/>
      </c:scatterChart>
      <c:valAx>
        <c:axId val="126946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26704"/>
        <c:crosses val="autoZero"/>
        <c:crossBetween val="midCat"/>
      </c:valAx>
      <c:valAx>
        <c:axId val="125642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460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'Ostrov Dikson'!$S$1</c:f>
              <c:strCache>
                <c:ptCount val="1"/>
                <c:pt idx="0">
                  <c:v>Range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'Ostrov Dikson'!$A$2:$A$32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'Ostrov Dikson'!$S$2:$S$32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33.799999999999997</c:v>
                </c:pt>
                <c:pt idx="2">
                  <c:v>36.199999999999996</c:v>
                </c:pt>
                <c:pt idx="3">
                  <c:v>29.8</c:v>
                </c:pt>
                <c:pt idx="4">
                  <c:v>27.900000000000002</c:v>
                </c:pt>
                <c:pt idx="5">
                  <c:v>37.9</c:v>
                </c:pt>
                <c:pt idx="6">
                  <c:v>28.3</c:v>
                </c:pt>
                <c:pt idx="7">
                  <c:v>31.5</c:v>
                </c:pt>
                <c:pt idx="8">
                  <c:v>35.199999999999996</c:v>
                </c:pt>
                <c:pt idx="9">
                  <c:v>39.5</c:v>
                </c:pt>
                <c:pt idx="10">
                  <c:v>32</c:v>
                </c:pt>
                <c:pt idx="11">
                  <c:v>35.9</c:v>
                </c:pt>
                <c:pt idx="12">
                  <c:v>38.4</c:v>
                </c:pt>
                <c:pt idx="13">
                  <c:v>36.700000000000003</c:v>
                </c:pt>
                <c:pt idx="14">
                  <c:v>35.9</c:v>
                </c:pt>
                <c:pt idx="15">
                  <c:v>34.4</c:v>
                </c:pt>
                <c:pt idx="16">
                  <c:v>31.5</c:v>
                </c:pt>
                <c:pt idx="17">
                  <c:v>33.1</c:v>
                </c:pt>
                <c:pt idx="18">
                  <c:v>33.6</c:v>
                </c:pt>
                <c:pt idx="19">
                  <c:v>30</c:v>
                </c:pt>
                <c:pt idx="20">
                  <c:v>35.700000000000003</c:v>
                </c:pt>
                <c:pt idx="21">
                  <c:v>35.9</c:v>
                </c:pt>
                <c:pt idx="22">
                  <c:v>30.3</c:v>
                </c:pt>
                <c:pt idx="23">
                  <c:v>27.5</c:v>
                </c:pt>
                <c:pt idx="24">
                  <c:v>35.6</c:v>
                </c:pt>
                <c:pt idx="25">
                  <c:v>33.1</c:v>
                </c:pt>
                <c:pt idx="26">
                  <c:v>35.799999999999997</c:v>
                </c:pt>
                <c:pt idx="27">
                  <c:v>40.6</c:v>
                </c:pt>
                <c:pt idx="28">
                  <c:v>31.2</c:v>
                </c:pt>
                <c:pt idx="29">
                  <c:v>33.6</c:v>
                </c:pt>
                <c:pt idx="30">
                  <c:v>30.2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40-46BF-9082-F404566EE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559712"/>
        <c:axId val="1256806464"/>
      </c:scatterChart>
      <c:valAx>
        <c:axId val="127055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806464"/>
        <c:crosses val="autoZero"/>
        <c:crossBetween val="midCat"/>
      </c:valAx>
      <c:valAx>
        <c:axId val="12568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559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A graph showing average monthly temperature and standard deviation between 1989-2019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'Ostrov Dikson'!$A$33:$A$34</c:f>
              <c:strCache>
                <c:ptCount val="1"/>
                <c:pt idx="0">
                  <c:v>Average temperature Standard Deviation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'Ostrov Dikson'!$B$1:$M$1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'Ostrov Dikson'!$B$33:$M$33</c:f>
              <c:numCache>
                <c:formatCode>0.00</c:formatCode>
                <c:ptCount val="12"/>
                <c:pt idx="0">
                  <c:v>-23.393103448275863</c:v>
                </c:pt>
                <c:pt idx="1">
                  <c:v>-23.769999999999992</c:v>
                </c:pt>
                <c:pt idx="2">
                  <c:v>-20.170370370370371</c:v>
                </c:pt>
                <c:pt idx="3">
                  <c:v>-14.389655172413795</c:v>
                </c:pt>
                <c:pt idx="4">
                  <c:v>-6.0655172413793101</c:v>
                </c:pt>
                <c:pt idx="5">
                  <c:v>1.9064516129032261</c:v>
                </c:pt>
                <c:pt idx="6">
                  <c:v>6.4428571428571431</c:v>
                </c:pt>
                <c:pt idx="7">
                  <c:v>6.5633333333333335</c:v>
                </c:pt>
                <c:pt idx="8">
                  <c:v>3.0900000000000007</c:v>
                </c:pt>
                <c:pt idx="9">
                  <c:v>-5.5699999999999994</c:v>
                </c:pt>
                <c:pt idx="10">
                  <c:v>-16.25333333333333</c:v>
                </c:pt>
                <c:pt idx="11">
                  <c:v>-20.650000000000002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A-499D-9349-8D01FD4CC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624224"/>
        <c:axId val="1183005984"/>
      </c:barChart>
      <c:lineChart>
        <c:grouping val="standard"/>
        <c:varyColors val="0"/>
        <c:ser>
          <c:idx val="1"/>
          <c:order val="1"/>
          <c:tx>
            <c:strRef>
              <c:f>'Ostrov Dikson'!$A$34</c:f>
              <c:strCache>
                <c:ptCount val="1"/>
                <c:pt idx="0">
                  <c:v>Standard Deviation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'Ostrov Dikson'!$B$34:$M$34</c:f>
              <c:numCache>
                <c:formatCode>0.00</c:formatCode>
                <c:ptCount val="12"/>
                <c:pt idx="0">
                  <c:v>3.9276429713436096</c:v>
                </c:pt>
                <c:pt idx="1">
                  <c:v>4.2654304063862503</c:v>
                </c:pt>
                <c:pt idx="2">
                  <c:v>4.1744474360101034</c:v>
                </c:pt>
                <c:pt idx="3">
                  <c:v>3.4989125685792</c:v>
                </c:pt>
                <c:pt idx="4">
                  <c:v>1.5012556320981472</c:v>
                </c:pt>
                <c:pt idx="5">
                  <c:v>1.3137568227215075</c:v>
                </c:pt>
                <c:pt idx="6">
                  <c:v>1.8449989604390462</c:v>
                </c:pt>
                <c:pt idx="7">
                  <c:v>1.7916440789808474</c:v>
                </c:pt>
                <c:pt idx="8">
                  <c:v>2.0420324560897978</c:v>
                </c:pt>
                <c:pt idx="9">
                  <c:v>3.1351346008612198</c:v>
                </c:pt>
                <c:pt idx="10">
                  <c:v>3.3009646796189762</c:v>
                </c:pt>
                <c:pt idx="11">
                  <c:v>4.3895076919601843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BA-499D-9349-8D01FD4CC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26592"/>
        <c:axId val="1290535632"/>
      </c:lineChart>
      <c:catAx>
        <c:axId val="8986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005984"/>
        <c:auto val="1"/>
        <c:lblAlgn val="ctr"/>
        <c:lblOffset val="100"/>
        <c:noMultiLvlLbl val="0"/>
      </c:catAx>
      <c:valAx>
        <c:axId val="118300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Temperature (C)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624224"/>
        <c:crossBetween val="between"/>
      </c:valAx>
      <c:valAx>
        <c:axId val="12905356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Standard Deviation (C)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726592"/>
        <c:crosses val="max"/>
        <c:crossBetween val="between"/>
      </c:valAx>
      <c:catAx>
        <c:axId val="1263726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2905356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'Gmp Im.E.K. F'!$P$1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'Gmp Im.E.K. F'!$A$2:$A$32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'Gmp Im.E.K. F'!$P$2:$P$32</c:f>
              <c:numCache>
                <c:formatCode>0.00</c:formatCode>
                <c:ptCount val="31"/>
                <c:pt idx="0">
                  <c:v>-14.124999999999998</c:v>
                </c:pt>
                <c:pt idx="1">
                  <c:v>-22.675000000000001</c:v>
                </c:pt>
                <c:pt idx="2">
                  <c:v>-14.633333333333335</c:v>
                </c:pt>
                <c:pt idx="3">
                  <c:v>-15.116666666666669</c:v>
                </c:pt>
                <c:pt idx="4">
                  <c:v>-15.487500000000001</c:v>
                </c:pt>
                <c:pt idx="5">
                  <c:v>-12.427272727272729</c:v>
                </c:pt>
                <c:pt idx="6">
                  <c:v>-12.027272727272729</c:v>
                </c:pt>
                <c:pt idx="7">
                  <c:v>-12.863636363636367</c:v>
                </c:pt>
                <c:pt idx="8">
                  <c:v>-13.508333333333333</c:v>
                </c:pt>
                <c:pt idx="9">
                  <c:v>-15.754545454545458</c:v>
                </c:pt>
                <c:pt idx="10">
                  <c:v>-12.541666666666666</c:v>
                </c:pt>
                <c:pt idx="11">
                  <c:v>-11.875</c:v>
                </c:pt>
                <c:pt idx="12">
                  <c:v>-12.358333333333334</c:v>
                </c:pt>
                <c:pt idx="13">
                  <c:v>-11.820000000000002</c:v>
                </c:pt>
                <c:pt idx="14">
                  <c:v>-13.766666666666666</c:v>
                </c:pt>
                <c:pt idx="15">
                  <c:v>-14.158333333333331</c:v>
                </c:pt>
                <c:pt idx="16">
                  <c:v>-10.649999999999999</c:v>
                </c:pt>
                <c:pt idx="17">
                  <c:v>-11.116666666666667</c:v>
                </c:pt>
                <c:pt idx="18">
                  <c:v>-11.125</c:v>
                </c:pt>
                <c:pt idx="19">
                  <c:v>-10.690909090909093</c:v>
                </c:pt>
                <c:pt idx="20">
                  <c:v>-12.399999999999999</c:v>
                </c:pt>
                <c:pt idx="21">
                  <c:v>-12.024999999999999</c:v>
                </c:pt>
                <c:pt idx="22">
                  <c:v>-10.408333333333333</c:v>
                </c:pt>
                <c:pt idx="23">
                  <c:v>-10.6</c:v>
                </c:pt>
                <c:pt idx="24">
                  <c:v>-13.29166666666667</c:v>
                </c:pt>
                <c:pt idx="25">
                  <c:v>-12.166666666666664</c:v>
                </c:pt>
                <c:pt idx="26">
                  <c:v>-11.741666666666667</c:v>
                </c:pt>
                <c:pt idx="27">
                  <c:v>-10.025</c:v>
                </c:pt>
                <c:pt idx="28">
                  <c:v>-11.85</c:v>
                </c:pt>
                <c:pt idx="29">
                  <c:v>-11.450000000000001</c:v>
                </c:pt>
                <c:pt idx="30">
                  <c:v>-13.657142857142857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09-4D34-B239-835FD48F3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3026640"/>
        <c:axId val="1268587920"/>
      </c:scatterChart>
      <c:valAx>
        <c:axId val="130302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587920"/>
        <c:crosses val="autoZero"/>
        <c:crossBetween val="midCat"/>
      </c:valAx>
      <c:valAx>
        <c:axId val="126858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026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'Gmp Im.E.K. F'!$S$1</c:f>
              <c:strCache>
                <c:ptCount val="1"/>
                <c:pt idx="0">
                  <c:v>Range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'Gmp Im.E.K. F'!$A$2:$A$32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'Gmp Im.E.K. F'!$S$2:$S$32</c:f>
              <c:numCache>
                <c:formatCode>0.00</c:formatCode>
                <c:ptCount val="31"/>
                <c:pt idx="0">
                  <c:v>30.9</c:v>
                </c:pt>
                <c:pt idx="1">
                  <c:v>10.899999999999999</c:v>
                </c:pt>
                <c:pt idx="2">
                  <c:v>33.9</c:v>
                </c:pt>
                <c:pt idx="3">
                  <c:v>32.9</c:v>
                </c:pt>
                <c:pt idx="4">
                  <c:v>31.1</c:v>
                </c:pt>
                <c:pt idx="5">
                  <c:v>33.300000000000004</c:v>
                </c:pt>
                <c:pt idx="6">
                  <c:v>31.9</c:v>
                </c:pt>
                <c:pt idx="7">
                  <c:v>31.6</c:v>
                </c:pt>
                <c:pt idx="8">
                  <c:v>40.299999999999997</c:v>
                </c:pt>
                <c:pt idx="9">
                  <c:v>37.1</c:v>
                </c:pt>
                <c:pt idx="10">
                  <c:v>33</c:v>
                </c:pt>
                <c:pt idx="11">
                  <c:v>30.1</c:v>
                </c:pt>
                <c:pt idx="12">
                  <c:v>29.7</c:v>
                </c:pt>
                <c:pt idx="13">
                  <c:v>35.6</c:v>
                </c:pt>
                <c:pt idx="14">
                  <c:v>35.800000000000004</c:v>
                </c:pt>
                <c:pt idx="15">
                  <c:v>35.1</c:v>
                </c:pt>
                <c:pt idx="16">
                  <c:v>31.299999999999997</c:v>
                </c:pt>
                <c:pt idx="17">
                  <c:v>27.5</c:v>
                </c:pt>
                <c:pt idx="18">
                  <c:v>30.3</c:v>
                </c:pt>
                <c:pt idx="19">
                  <c:v>30.7</c:v>
                </c:pt>
                <c:pt idx="20">
                  <c:v>29.5</c:v>
                </c:pt>
                <c:pt idx="21">
                  <c:v>27.6</c:v>
                </c:pt>
                <c:pt idx="22">
                  <c:v>27.4</c:v>
                </c:pt>
                <c:pt idx="23">
                  <c:v>27.1</c:v>
                </c:pt>
                <c:pt idx="24">
                  <c:v>33.799999999999997</c:v>
                </c:pt>
                <c:pt idx="25">
                  <c:v>27.5</c:v>
                </c:pt>
                <c:pt idx="26">
                  <c:v>28.5</c:v>
                </c:pt>
                <c:pt idx="27">
                  <c:v>27</c:v>
                </c:pt>
                <c:pt idx="28">
                  <c:v>25.6</c:v>
                </c:pt>
                <c:pt idx="29">
                  <c:v>30.4</c:v>
                </c:pt>
                <c:pt idx="30">
                  <c:v>28.4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36-4A6B-A163-CA83B3C42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818656"/>
        <c:axId val="594124464"/>
      </c:scatterChart>
      <c:valAx>
        <c:axId val="118481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24464"/>
        <c:crosses val="autoZero"/>
        <c:crossBetween val="midCat"/>
      </c:valAx>
      <c:valAx>
        <c:axId val="59412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818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A graph showing average monthly temperature and standard deviation between 1989-2019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'Gmp Im.E.K. F'!$A$33</c:f>
              <c:strCache>
                <c:ptCount val="1"/>
                <c:pt idx="0">
                  <c:v>Average temperature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'Gmp Im.E.K. F'!$B$1:$M$1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'Gmp Im.E.K. F'!$B$33:$M$33</c:f>
              <c:numCache>
                <c:formatCode>0.00</c:formatCode>
                <c:ptCount val="12"/>
                <c:pt idx="0">
                  <c:v>-26.144827586206901</c:v>
                </c:pt>
                <c:pt idx="1">
                  <c:v>-26.312903225806455</c:v>
                </c:pt>
                <c:pt idx="2">
                  <c:v>-24.053571428571434</c:v>
                </c:pt>
                <c:pt idx="3">
                  <c:v>-17.670000000000002</c:v>
                </c:pt>
                <c:pt idx="4">
                  <c:v>-8.1448275862068957</c:v>
                </c:pt>
                <c:pt idx="5">
                  <c:v>9.6666666666666679E-2</c:v>
                </c:pt>
                <c:pt idx="6">
                  <c:v>2.3481481481481477</c:v>
                </c:pt>
                <c:pt idx="7">
                  <c:v>2.3357142857142859</c:v>
                </c:pt>
                <c:pt idx="8">
                  <c:v>-0.58214285714285718</c:v>
                </c:pt>
                <c:pt idx="9">
                  <c:v>-9.1034482758620676</c:v>
                </c:pt>
                <c:pt idx="10">
                  <c:v>-18.435714285714283</c:v>
                </c:pt>
                <c:pt idx="11">
                  <c:v>-23.521428571428569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C-464D-ADFA-2FC47BF8D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639344"/>
        <c:axId val="1256425456"/>
      </c:barChart>
      <c:lineChart>
        <c:grouping val="standard"/>
        <c:varyColors val="0"/>
        <c:ser>
          <c:idx val="1"/>
          <c:order val="1"/>
          <c:tx>
            <c:strRef>
              <c:f>'Gmp Im.E.K. F'!$A$34</c:f>
              <c:strCache>
                <c:ptCount val="1"/>
                <c:pt idx="0">
                  <c:v>Standard Deviation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'Gmp Im.E.K. F'!$B$34:$M$34</c:f>
              <c:numCache>
                <c:formatCode>0.00</c:formatCode>
                <c:ptCount val="12"/>
                <c:pt idx="0">
                  <c:v>4.152416353926272</c:v>
                </c:pt>
                <c:pt idx="1">
                  <c:v>3.9155878175555223</c:v>
                </c:pt>
                <c:pt idx="2">
                  <c:v>3.129132188637592</c:v>
                </c:pt>
                <c:pt idx="3">
                  <c:v>2.8623778395857693</c:v>
                </c:pt>
                <c:pt idx="4">
                  <c:v>1.6450328279174644</c:v>
                </c:pt>
                <c:pt idx="5">
                  <c:v>1.0094325252281631</c:v>
                </c:pt>
                <c:pt idx="6">
                  <c:v>0.98737038891202644</c:v>
                </c:pt>
                <c:pt idx="7">
                  <c:v>1.1126259514933612</c:v>
                </c:pt>
                <c:pt idx="8">
                  <c:v>1.902250824959264</c:v>
                </c:pt>
                <c:pt idx="9">
                  <c:v>3.5022934076545504</c:v>
                </c:pt>
                <c:pt idx="10">
                  <c:v>3.2591994342753936</c:v>
                </c:pt>
                <c:pt idx="11">
                  <c:v>3.2860374812290902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C-464D-ADFA-2FC47BF8D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433104"/>
        <c:axId val="1182997664"/>
      </c:lineChart>
      <c:catAx>
        <c:axId val="12146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25456"/>
        <c:auto val="1"/>
        <c:lblAlgn val="ctr"/>
        <c:lblOffset val="100"/>
        <c:noMultiLvlLbl val="0"/>
      </c:catAx>
      <c:valAx>
        <c:axId val="12564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Temperature (C)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639344"/>
        <c:crossBetween val="between"/>
      </c:valAx>
      <c:valAx>
        <c:axId val="11829976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Standard Deviation (C)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8433104"/>
        <c:crosses val="max"/>
        <c:crossBetween val="between"/>
      </c:valAx>
      <c:catAx>
        <c:axId val="1228433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18299766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'Ostrov Vize'!$P$1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'Ostrov Vize'!$A$2:$A$32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'Ostrov Vize'!$P$2:$P$32</c:f>
              <c:numCache>
                <c:formatCode>0.00</c:formatCode>
                <c:ptCount val="31"/>
                <c:pt idx="0">
                  <c:v>-13.108333333333336</c:v>
                </c:pt>
                <c:pt idx="1">
                  <c:v>-10.036363636363637</c:v>
                </c:pt>
                <c:pt idx="2">
                  <c:v>-13.919999999999998</c:v>
                </c:pt>
                <c:pt idx="3">
                  <c:v>-13.133333333333335</c:v>
                </c:pt>
                <c:pt idx="4">
                  <c:v>-9.6999999999999993</c:v>
                </c:pt>
                <c:pt idx="5">
                  <c:v>-10.436363636363636</c:v>
                </c:pt>
                <c:pt idx="6">
                  <c:v>-8.3545454545454536</c:v>
                </c:pt>
                <c:pt idx="7">
                  <c:v>-10.636363636363637</c:v>
                </c:pt>
                <c:pt idx="8">
                  <c:v>-10.991666666666667</c:v>
                </c:pt>
                <c:pt idx="9">
                  <c:v>-14.572727272727271</c:v>
                </c:pt>
                <c:pt idx="10">
                  <c:v>-10.483333333333333</c:v>
                </c:pt>
                <c:pt idx="11">
                  <c:v>-8.2000000000000011</c:v>
                </c:pt>
                <c:pt idx="12">
                  <c:v>-8.5090909090909079</c:v>
                </c:pt>
                <c:pt idx="13">
                  <c:v>-13.372727272727273</c:v>
                </c:pt>
                <c:pt idx="14">
                  <c:v>-12.899999999999999</c:v>
                </c:pt>
                <c:pt idx="15">
                  <c:v>-11.008333333333333</c:v>
                </c:pt>
                <c:pt idx="16">
                  <c:v>-9.2750000000000004</c:v>
                </c:pt>
                <c:pt idx="17">
                  <c:v>-9.4416666666666682</c:v>
                </c:pt>
                <c:pt idx="18">
                  <c:v>-9.4</c:v>
                </c:pt>
                <c:pt idx="19">
                  <c:v>-8.6181818181818191</c:v>
                </c:pt>
                <c:pt idx="20">
                  <c:v>-9.9416666666666664</c:v>
                </c:pt>
                <c:pt idx="21">
                  <c:v>-10.858333333333333</c:v>
                </c:pt>
                <c:pt idx="22">
                  <c:v>-7.4454545454545471</c:v>
                </c:pt>
                <c:pt idx="23">
                  <c:v>-7.7099999999999991</c:v>
                </c:pt>
                <c:pt idx="24">
                  <c:v>-10.858333333333333</c:v>
                </c:pt>
                <c:pt idx="25">
                  <c:v>-10.666666666666666</c:v>
                </c:pt>
                <c:pt idx="26">
                  <c:v>-10.390909090909092</c:v>
                </c:pt>
                <c:pt idx="27">
                  <c:v>-7.172727272727272</c:v>
                </c:pt>
                <c:pt idx="28">
                  <c:v>-9.4749999999999996</c:v>
                </c:pt>
                <c:pt idx="29">
                  <c:v>-9.8833333333333329</c:v>
                </c:pt>
                <c:pt idx="30">
                  <c:v>-12.857142857142859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A5-4992-B7BC-3BCE0690E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091856"/>
        <c:axId val="946203536"/>
      </c:scatterChart>
      <c:valAx>
        <c:axId val="120309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203536"/>
        <c:crosses val="autoZero"/>
        <c:crossBetween val="midCat"/>
      </c:valAx>
      <c:valAx>
        <c:axId val="9462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9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'Ostrov Vize'!$S$1</c:f>
              <c:strCache>
                <c:ptCount val="1"/>
                <c:pt idx="0">
                  <c:v>Range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'Ostrov Vize'!$A$2:$A$32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'Ostrov Vize'!$S$2:$S$32</c:f>
              <c:numCache>
                <c:formatCode>0.00</c:formatCode>
                <c:ptCount val="31"/>
                <c:pt idx="0">
                  <c:v>31.2</c:v>
                </c:pt>
                <c:pt idx="1">
                  <c:v>25.6</c:v>
                </c:pt>
                <c:pt idx="2">
                  <c:v>30.2</c:v>
                </c:pt>
                <c:pt idx="3">
                  <c:v>31.2</c:v>
                </c:pt>
                <c:pt idx="4">
                  <c:v>29.200000000000003</c:v>
                </c:pt>
                <c:pt idx="5">
                  <c:v>30.7</c:v>
                </c:pt>
                <c:pt idx="6">
                  <c:v>29</c:v>
                </c:pt>
                <c:pt idx="7">
                  <c:v>27.8</c:v>
                </c:pt>
                <c:pt idx="8">
                  <c:v>30.1</c:v>
                </c:pt>
                <c:pt idx="9">
                  <c:v>34.9</c:v>
                </c:pt>
                <c:pt idx="10">
                  <c:v>28</c:v>
                </c:pt>
                <c:pt idx="11">
                  <c:v>25.1</c:v>
                </c:pt>
                <c:pt idx="12">
                  <c:v>26.1</c:v>
                </c:pt>
                <c:pt idx="13">
                  <c:v>28.900000000000002</c:v>
                </c:pt>
                <c:pt idx="14">
                  <c:v>31.3</c:v>
                </c:pt>
                <c:pt idx="15">
                  <c:v>31.1</c:v>
                </c:pt>
                <c:pt idx="16">
                  <c:v>28.8</c:v>
                </c:pt>
                <c:pt idx="17">
                  <c:v>24</c:v>
                </c:pt>
                <c:pt idx="18">
                  <c:v>25.200000000000003</c:v>
                </c:pt>
                <c:pt idx="19">
                  <c:v>25.700000000000003</c:v>
                </c:pt>
                <c:pt idx="20">
                  <c:v>27.1</c:v>
                </c:pt>
                <c:pt idx="21">
                  <c:v>26</c:v>
                </c:pt>
                <c:pt idx="22">
                  <c:v>22.1</c:v>
                </c:pt>
                <c:pt idx="23">
                  <c:v>15.799999999999999</c:v>
                </c:pt>
                <c:pt idx="24">
                  <c:v>28.099999999999998</c:v>
                </c:pt>
                <c:pt idx="25">
                  <c:v>24.599999999999998</c:v>
                </c:pt>
                <c:pt idx="26">
                  <c:v>26.3</c:v>
                </c:pt>
                <c:pt idx="27">
                  <c:v>17.399999999999999</c:v>
                </c:pt>
                <c:pt idx="28">
                  <c:v>19.600000000000001</c:v>
                </c:pt>
                <c:pt idx="29">
                  <c:v>29.3</c:v>
                </c:pt>
                <c:pt idx="30">
                  <c:v>24.700000000000003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51-4896-B793-985B3EF5D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0645968"/>
        <c:axId val="1206285024"/>
      </c:scatterChart>
      <c:valAx>
        <c:axId val="121064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285024"/>
        <c:crosses val="autoZero"/>
        <c:crossBetween val="midCat"/>
      </c:valAx>
      <c:valAx>
        <c:axId val="120628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645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A graph showing average monthly temperature and standard deviation between 1989-2019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'Ostrov Vize'!$A$33</c:f>
              <c:strCache>
                <c:ptCount val="1"/>
                <c:pt idx="0">
                  <c:v>Average temperature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'Ostrov Vize'!$B$1:$M$1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'Ostrov Vize'!$B$33:$M$33</c:f>
              <c:numCache>
                <c:formatCode>0.00</c:formatCode>
                <c:ptCount val="12"/>
                <c:pt idx="0">
                  <c:v>-21.196666666666669</c:v>
                </c:pt>
                <c:pt idx="1">
                  <c:v>-22.417857142857137</c:v>
                </c:pt>
                <c:pt idx="2">
                  <c:v>-21.44285714285714</c:v>
                </c:pt>
                <c:pt idx="3">
                  <c:v>-16.203333333333337</c:v>
                </c:pt>
                <c:pt idx="4">
                  <c:v>-7.1366666666666676</c:v>
                </c:pt>
                <c:pt idx="5">
                  <c:v>0.26451612903225824</c:v>
                </c:pt>
                <c:pt idx="6">
                  <c:v>2.0481481481481478</c:v>
                </c:pt>
                <c:pt idx="7">
                  <c:v>2.0666666666666669</c:v>
                </c:pt>
                <c:pt idx="8">
                  <c:v>-0.19333333333333338</c:v>
                </c:pt>
                <c:pt idx="9">
                  <c:v>-7.3233333333333341</c:v>
                </c:pt>
                <c:pt idx="10">
                  <c:v>-14.610000000000001</c:v>
                </c:pt>
                <c:pt idx="11">
                  <c:v>-18.817857142857143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F-4E25-A0B8-A87D7E46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604240"/>
        <c:axId val="1182988096"/>
      </c:barChart>
      <c:lineChart>
        <c:grouping val="standard"/>
        <c:varyColors val="0"/>
        <c:ser>
          <c:idx val="1"/>
          <c:order val="1"/>
          <c:tx>
            <c:strRef>
              <c:f>'Ostrov Vize'!$A$34</c:f>
              <c:strCache>
                <c:ptCount val="1"/>
                <c:pt idx="0">
                  <c:v>Standard Deviation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'Ostrov Vize'!$B$34:$M$34</c:f>
              <c:numCache>
                <c:formatCode>0.00</c:formatCode>
                <c:ptCount val="12"/>
                <c:pt idx="0">
                  <c:v>4.9462966525181837</c:v>
                </c:pt>
                <c:pt idx="1">
                  <c:v>4.8533343690039388</c:v>
                </c:pt>
                <c:pt idx="2">
                  <c:v>4.5407152782458722</c:v>
                </c:pt>
                <c:pt idx="3">
                  <c:v>3.1517355189814213</c:v>
                </c:pt>
                <c:pt idx="4">
                  <c:v>1.3296313550115559</c:v>
                </c:pt>
                <c:pt idx="5">
                  <c:v>1.0876728635322828</c:v>
                </c:pt>
                <c:pt idx="6">
                  <c:v>1.1898191104825624</c:v>
                </c:pt>
                <c:pt idx="7">
                  <c:v>0.96635715646243048</c:v>
                </c:pt>
                <c:pt idx="8">
                  <c:v>1.4689741513965673</c:v>
                </c:pt>
                <c:pt idx="9">
                  <c:v>4.1374390991107717</c:v>
                </c:pt>
                <c:pt idx="10">
                  <c:v>4.9975407745313554</c:v>
                </c:pt>
                <c:pt idx="11">
                  <c:v>4.9328118021197849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F-4E25-A0B8-A87D7E46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813584"/>
        <c:axId val="1221015904"/>
      </c:lineChart>
      <c:catAx>
        <c:axId val="126360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88096"/>
        <c:auto val="1"/>
        <c:lblAlgn val="ctr"/>
        <c:lblOffset val="100"/>
        <c:noMultiLvlLbl val="0"/>
      </c:catAx>
      <c:valAx>
        <c:axId val="118298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Temperature (C)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604240"/>
        <c:crossBetween val="between"/>
      </c:valAx>
      <c:valAx>
        <c:axId val="1221015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Standard Deviation (C)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813584"/>
        <c:crosses val="max"/>
        <c:crossBetween val="between"/>
      </c:valAx>
      <c:catAx>
        <c:axId val="1332813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22101590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Murmansk!$P$1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Murmansk!$A$2:$A$32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Murmansk!$P$2:$P$32</c:f>
              <c:numCache>
                <c:formatCode>0.00</c:formatCode>
                <c:ptCount val="31"/>
                <c:pt idx="0">
                  <c:v>2.3333333333333335</c:v>
                </c:pt>
                <c:pt idx="1">
                  <c:v>1.2083333333333339</c:v>
                </c:pt>
                <c:pt idx="2">
                  <c:v>0.51666666666666672</c:v>
                </c:pt>
                <c:pt idx="3">
                  <c:v>1.2749999999999999</c:v>
                </c:pt>
                <c:pt idx="4">
                  <c:v>0.31666666666666671</c:v>
                </c:pt>
                <c:pt idx="5">
                  <c:v>0.89166666666666627</c:v>
                </c:pt>
                <c:pt idx="6">
                  <c:v>0.52500000000000024</c:v>
                </c:pt>
                <c:pt idx="7">
                  <c:v>0.74166666666666681</c:v>
                </c:pt>
                <c:pt idx="8">
                  <c:v>0.15000000000000036</c:v>
                </c:pt>
                <c:pt idx="9">
                  <c:v>-1.6583333333333325</c:v>
                </c:pt>
                <c:pt idx="10">
                  <c:v>-8.3333333333336004E-3</c:v>
                </c:pt>
                <c:pt idx="11">
                  <c:v>1.9583333333333337</c:v>
                </c:pt>
                <c:pt idx="12">
                  <c:v>0.46666666666666679</c:v>
                </c:pt>
                <c:pt idx="13">
                  <c:v>-0.13333333333333316</c:v>
                </c:pt>
                <c:pt idx="14">
                  <c:v>1.375</c:v>
                </c:pt>
                <c:pt idx="15">
                  <c:v>1.6749999999999996</c:v>
                </c:pt>
                <c:pt idx="16">
                  <c:v>2.0166666666666666</c:v>
                </c:pt>
                <c:pt idx="17">
                  <c:v>1.2545454545454546</c:v>
                </c:pt>
                <c:pt idx="18">
                  <c:v>1.6083333333333332</c:v>
                </c:pt>
                <c:pt idx="19">
                  <c:v>1.1750000000000005</c:v>
                </c:pt>
                <c:pt idx="20">
                  <c:v>-1.21</c:v>
                </c:pt>
                <c:pt idx="21">
                  <c:v>0.27499999999999963</c:v>
                </c:pt>
                <c:pt idx="22">
                  <c:v>1.9333333333333329</c:v>
                </c:pt>
                <c:pt idx="23">
                  <c:v>0.79166666666666652</c:v>
                </c:pt>
                <c:pt idx="24">
                  <c:v>2.4250000000000003</c:v>
                </c:pt>
                <c:pt idx="25">
                  <c:v>1.3083333333333333</c:v>
                </c:pt>
                <c:pt idx="26">
                  <c:v>2.1583333333333337</c:v>
                </c:pt>
                <c:pt idx="27">
                  <c:v>2.4500000000000006</c:v>
                </c:pt>
                <c:pt idx="28">
                  <c:v>0.89166666666666627</c:v>
                </c:pt>
                <c:pt idx="29">
                  <c:v>2.0500000000000003</c:v>
                </c:pt>
                <c:pt idx="30">
                  <c:v>-0.6714285714285716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9C-49AD-A230-58677034E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535552"/>
        <c:axId val="1208582544"/>
      </c:scatterChart>
      <c:valAx>
        <c:axId val="119153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582544"/>
        <c:crosses val="autoZero"/>
        <c:crossBetween val="midCat"/>
      </c:valAx>
      <c:valAx>
        <c:axId val="120858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535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Murmansk!$S$1</c:f>
              <c:strCache>
                <c:ptCount val="1"/>
                <c:pt idx="0">
                  <c:v>Range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Murmansk!$A$2:$A$32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Murmansk!$S$2:$S$32</c:f>
              <c:numCache>
                <c:formatCode>0.00</c:formatCode>
                <c:ptCount val="31"/>
                <c:pt idx="0">
                  <c:v>22.1</c:v>
                </c:pt>
                <c:pt idx="1">
                  <c:v>27.5</c:v>
                </c:pt>
                <c:pt idx="2">
                  <c:v>21.799999999999997</c:v>
                </c:pt>
                <c:pt idx="3">
                  <c:v>19.600000000000001</c:v>
                </c:pt>
                <c:pt idx="4">
                  <c:v>21</c:v>
                </c:pt>
                <c:pt idx="5">
                  <c:v>24.700000000000003</c:v>
                </c:pt>
                <c:pt idx="6">
                  <c:v>22.700000000000003</c:v>
                </c:pt>
                <c:pt idx="7">
                  <c:v>22.1</c:v>
                </c:pt>
                <c:pt idx="8">
                  <c:v>23.7</c:v>
                </c:pt>
                <c:pt idx="9">
                  <c:v>31.400000000000002</c:v>
                </c:pt>
                <c:pt idx="10">
                  <c:v>28.4</c:v>
                </c:pt>
                <c:pt idx="11">
                  <c:v>22</c:v>
                </c:pt>
                <c:pt idx="12">
                  <c:v>27.5</c:v>
                </c:pt>
                <c:pt idx="13">
                  <c:v>25.700000000000003</c:v>
                </c:pt>
                <c:pt idx="14">
                  <c:v>31.4</c:v>
                </c:pt>
                <c:pt idx="15">
                  <c:v>28.1</c:v>
                </c:pt>
                <c:pt idx="16">
                  <c:v>21.1</c:v>
                </c:pt>
                <c:pt idx="17">
                  <c:v>22.700000000000003</c:v>
                </c:pt>
                <c:pt idx="18">
                  <c:v>30.1</c:v>
                </c:pt>
                <c:pt idx="19">
                  <c:v>18.7</c:v>
                </c:pt>
                <c:pt idx="20">
                  <c:v>23</c:v>
                </c:pt>
                <c:pt idx="21">
                  <c:v>26.5</c:v>
                </c:pt>
                <c:pt idx="22">
                  <c:v>30.700000000000003</c:v>
                </c:pt>
                <c:pt idx="23">
                  <c:v>24.4</c:v>
                </c:pt>
                <c:pt idx="24">
                  <c:v>24.299999999999997</c:v>
                </c:pt>
                <c:pt idx="25">
                  <c:v>27</c:v>
                </c:pt>
                <c:pt idx="26">
                  <c:v>24.3</c:v>
                </c:pt>
                <c:pt idx="27">
                  <c:v>32.5</c:v>
                </c:pt>
                <c:pt idx="28">
                  <c:v>22.2</c:v>
                </c:pt>
                <c:pt idx="29">
                  <c:v>28.700000000000003</c:v>
                </c:pt>
                <c:pt idx="30">
                  <c:v>26.6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2A-4B6D-8E50-CA3A49B3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88640"/>
        <c:axId val="822625808"/>
      </c:scatterChart>
      <c:valAx>
        <c:axId val="126358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625808"/>
        <c:crosses val="autoZero"/>
        <c:crossBetween val="midCat"/>
      </c:valAx>
      <c:valAx>
        <c:axId val="8226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58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'Naryan-Mar'!$P$1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'Naryan-Mar'!$A$2:$A$32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'Naryan-Mar'!$P$2:$P$32</c:f>
              <c:numCache>
                <c:formatCode>0.00</c:formatCode>
                <c:ptCount val="31"/>
                <c:pt idx="0">
                  <c:v>-0.56666666666666654</c:v>
                </c:pt>
                <c:pt idx="1">
                  <c:v>-11.200000000000001</c:v>
                </c:pt>
                <c:pt idx="2">
                  <c:v>1.8181818181818118E-2</c:v>
                </c:pt>
                <c:pt idx="3">
                  <c:v>-4.38</c:v>
                </c:pt>
                <c:pt idx="4">
                  <c:v>-0.56666666666666687</c:v>
                </c:pt>
                <c:pt idx="5">
                  <c:v>-3.3818181818181823</c:v>
                </c:pt>
                <c:pt idx="6">
                  <c:v>0.72727272727272796</c:v>
                </c:pt>
                <c:pt idx="7">
                  <c:v>-0.84166666666666679</c:v>
                </c:pt>
                <c:pt idx="8">
                  <c:v>-4.5363636363636353</c:v>
                </c:pt>
                <c:pt idx="9">
                  <c:v>-5.2500000000000009</c:v>
                </c:pt>
                <c:pt idx="10">
                  <c:v>-5.2818181818181813</c:v>
                </c:pt>
                <c:pt idx="11">
                  <c:v>-0.85833333333333384</c:v>
                </c:pt>
                <c:pt idx="12">
                  <c:v>-2.9083333333333337</c:v>
                </c:pt>
                <c:pt idx="13">
                  <c:v>-3.3666666666666667</c:v>
                </c:pt>
                <c:pt idx="14">
                  <c:v>-2.6909090909090905</c:v>
                </c:pt>
                <c:pt idx="15">
                  <c:v>-1.5083333333333329</c:v>
                </c:pt>
                <c:pt idx="16">
                  <c:v>0.30833333333333318</c:v>
                </c:pt>
                <c:pt idx="17">
                  <c:v>-2.5166666666666653</c:v>
                </c:pt>
                <c:pt idx="18">
                  <c:v>0.55833333333333413</c:v>
                </c:pt>
                <c:pt idx="19">
                  <c:v>-0.31666666666666637</c:v>
                </c:pt>
                <c:pt idx="20">
                  <c:v>-2.7083333333333344</c:v>
                </c:pt>
                <c:pt idx="21">
                  <c:v>-2.2833333333333337</c:v>
                </c:pt>
                <c:pt idx="22">
                  <c:v>0.23333333333333409</c:v>
                </c:pt>
                <c:pt idx="23">
                  <c:v>-0.37500000000000044</c:v>
                </c:pt>
                <c:pt idx="24">
                  <c:v>-0.70833333333333304</c:v>
                </c:pt>
                <c:pt idx="25">
                  <c:v>-1.8083333333333336</c:v>
                </c:pt>
                <c:pt idx="26">
                  <c:v>-1.3250000000000008</c:v>
                </c:pt>
                <c:pt idx="27">
                  <c:v>-0.52500000000000002</c:v>
                </c:pt>
                <c:pt idx="28">
                  <c:v>-1.1749999999999992</c:v>
                </c:pt>
                <c:pt idx="29">
                  <c:v>-1.6083333333333336</c:v>
                </c:pt>
                <c:pt idx="30">
                  <c:v>-5.583333333333333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E-4DCD-8439-E74C19872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452400"/>
        <c:axId val="946204368"/>
      </c:scatterChart>
      <c:valAx>
        <c:axId val="126945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204368"/>
        <c:crosses val="autoZero"/>
        <c:crossBetween val="midCat"/>
      </c:valAx>
      <c:valAx>
        <c:axId val="94620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452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'Naryan-Mar'!$S$1</c:f>
              <c:strCache>
                <c:ptCount val="1"/>
                <c:pt idx="0">
                  <c:v>Range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'Naryan-Mar'!$A$2:$A$32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'Naryan-Mar'!$S$2:$S$32</c:f>
              <c:numCache>
                <c:formatCode>0.00</c:formatCode>
                <c:ptCount val="31"/>
                <c:pt idx="0">
                  <c:v>34.200000000000003</c:v>
                </c:pt>
                <c:pt idx="1">
                  <c:v>20.099999999999998</c:v>
                </c:pt>
                <c:pt idx="2">
                  <c:v>31.6</c:v>
                </c:pt>
                <c:pt idx="3">
                  <c:v>30</c:v>
                </c:pt>
                <c:pt idx="4">
                  <c:v>28.7</c:v>
                </c:pt>
                <c:pt idx="5">
                  <c:v>33.700000000000003</c:v>
                </c:pt>
                <c:pt idx="6">
                  <c:v>29</c:v>
                </c:pt>
                <c:pt idx="7">
                  <c:v>28.2</c:v>
                </c:pt>
                <c:pt idx="8">
                  <c:v>29.9</c:v>
                </c:pt>
                <c:pt idx="9">
                  <c:v>48.3</c:v>
                </c:pt>
                <c:pt idx="10">
                  <c:v>36.700000000000003</c:v>
                </c:pt>
                <c:pt idx="11">
                  <c:v>36.9</c:v>
                </c:pt>
                <c:pt idx="12">
                  <c:v>37</c:v>
                </c:pt>
                <c:pt idx="13">
                  <c:v>36.5</c:v>
                </c:pt>
                <c:pt idx="14">
                  <c:v>36.200000000000003</c:v>
                </c:pt>
                <c:pt idx="15">
                  <c:v>34.799999999999997</c:v>
                </c:pt>
                <c:pt idx="16">
                  <c:v>31.9</c:v>
                </c:pt>
                <c:pt idx="17">
                  <c:v>34.099999999999994</c:v>
                </c:pt>
                <c:pt idx="18">
                  <c:v>39</c:v>
                </c:pt>
                <c:pt idx="19">
                  <c:v>30.4</c:v>
                </c:pt>
                <c:pt idx="20">
                  <c:v>34.5</c:v>
                </c:pt>
                <c:pt idx="21">
                  <c:v>35.1</c:v>
                </c:pt>
                <c:pt idx="22">
                  <c:v>36.1</c:v>
                </c:pt>
                <c:pt idx="23">
                  <c:v>30.700000000000003</c:v>
                </c:pt>
                <c:pt idx="24">
                  <c:v>38.4</c:v>
                </c:pt>
                <c:pt idx="25">
                  <c:v>34.1</c:v>
                </c:pt>
                <c:pt idx="26">
                  <c:v>34.1</c:v>
                </c:pt>
                <c:pt idx="27">
                  <c:v>33</c:v>
                </c:pt>
                <c:pt idx="28">
                  <c:v>26.7</c:v>
                </c:pt>
                <c:pt idx="29">
                  <c:v>29.5</c:v>
                </c:pt>
                <c:pt idx="30">
                  <c:v>26.6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C-41BB-B4BB-309B8ECC3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002368"/>
        <c:axId val="1182988512"/>
      </c:scatterChart>
      <c:valAx>
        <c:axId val="129500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88512"/>
        <c:crosses val="autoZero"/>
        <c:crossBetween val="midCat"/>
      </c:valAx>
      <c:valAx>
        <c:axId val="118298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002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A graph showing average monthly temperature and standard deviation between 1989-2019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'Naryan-Mar'!$A$33</c:f>
              <c:strCache>
                <c:ptCount val="1"/>
                <c:pt idx="0">
                  <c:v>Average temperature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'Naryan-Mar'!$B$1:$M$1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'Naryan-Mar'!$B$33:$M$33</c:f>
              <c:numCache>
                <c:formatCode>0.00</c:formatCode>
                <c:ptCount val="12"/>
                <c:pt idx="0">
                  <c:v>-16.151612903225807</c:v>
                </c:pt>
                <c:pt idx="1">
                  <c:v>-15.536666666666665</c:v>
                </c:pt>
                <c:pt idx="2">
                  <c:v>-9.8966666666666683</c:v>
                </c:pt>
                <c:pt idx="3">
                  <c:v>-4.0548387096774183</c:v>
                </c:pt>
                <c:pt idx="4">
                  <c:v>2.5413793103448277</c:v>
                </c:pt>
                <c:pt idx="5">
                  <c:v>10.165517241379311</c:v>
                </c:pt>
                <c:pt idx="6">
                  <c:v>14.248148148148152</c:v>
                </c:pt>
                <c:pt idx="7">
                  <c:v>11.517857142857142</c:v>
                </c:pt>
                <c:pt idx="8">
                  <c:v>7.3310344827586214</c:v>
                </c:pt>
                <c:pt idx="9">
                  <c:v>0.4137931034482758</c:v>
                </c:pt>
                <c:pt idx="10">
                  <c:v>-8.0034482758620715</c:v>
                </c:pt>
                <c:pt idx="11">
                  <c:v>-11.74642857142857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1-4FD4-BFC4-8C3EEEBB4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150752"/>
        <c:axId val="1256805216"/>
      </c:barChart>
      <c:lineChart>
        <c:grouping val="standard"/>
        <c:varyColors val="0"/>
        <c:ser>
          <c:idx val="1"/>
          <c:order val="1"/>
          <c:tx>
            <c:strRef>
              <c:f>'Naryan-Mar'!$A$34</c:f>
              <c:strCache>
                <c:ptCount val="1"/>
                <c:pt idx="0">
                  <c:v>Standard Deviation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'Naryan-Mar'!$B$34:$M$34</c:f>
              <c:numCache>
                <c:formatCode>0.00</c:formatCode>
                <c:ptCount val="12"/>
                <c:pt idx="0">
                  <c:v>4.9849688041646418</c:v>
                </c:pt>
                <c:pt idx="1">
                  <c:v>4.98207015090171</c:v>
                </c:pt>
                <c:pt idx="2">
                  <c:v>4.5311552407848392</c:v>
                </c:pt>
                <c:pt idx="3">
                  <c:v>3.5169910159753917</c:v>
                </c:pt>
                <c:pt idx="4">
                  <c:v>2.6814864269893439</c:v>
                </c:pt>
                <c:pt idx="5">
                  <c:v>2.5203848716967436</c:v>
                </c:pt>
                <c:pt idx="6">
                  <c:v>2.7118501164575703</c:v>
                </c:pt>
                <c:pt idx="7">
                  <c:v>1.6016319389063367</c:v>
                </c:pt>
                <c:pt idx="8">
                  <c:v>1.6228509852099886</c:v>
                </c:pt>
                <c:pt idx="9">
                  <c:v>2.711315460637806</c:v>
                </c:pt>
                <c:pt idx="10">
                  <c:v>4.0498221088463184</c:v>
                </c:pt>
                <c:pt idx="11">
                  <c:v>4.6348504424995873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FD4-BFC4-8C3EEEBB4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038640"/>
        <c:axId val="1290536048"/>
      </c:lineChart>
      <c:catAx>
        <c:axId val="12071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805216"/>
        <c:auto val="1"/>
        <c:lblAlgn val="ctr"/>
        <c:lblOffset val="100"/>
        <c:noMultiLvlLbl val="0"/>
      </c:catAx>
      <c:valAx>
        <c:axId val="125680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Temperature (C)</a:t>
                </a:r>
                <a:endParaRPr lang="en-GB" sz="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150752"/>
        <c:crossBetween val="between"/>
      </c:valAx>
      <c:valAx>
        <c:axId val="1290536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Standard Deviation (C)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038640"/>
        <c:crosses val="max"/>
        <c:crossBetween val="between"/>
      </c:valAx>
      <c:catAx>
        <c:axId val="1303038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29053604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Hatanga!$P$1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Hatanga!$A$2:$A$32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Hatanga!$P$2:$P$32</c:f>
              <c:numCache>
                <c:formatCode>0.00</c:formatCode>
                <c:ptCount val="31"/>
                <c:pt idx="0">
                  <c:v>-11.975000000000001</c:v>
                </c:pt>
                <c:pt idx="1">
                  <c:v>-10.585000000000003</c:v>
                </c:pt>
                <c:pt idx="2">
                  <c:v>-14.88</c:v>
                </c:pt>
                <c:pt idx="3">
                  <c:v>-14.58181818181818</c:v>
                </c:pt>
                <c:pt idx="4">
                  <c:v>-10.244444444444444</c:v>
                </c:pt>
                <c:pt idx="5">
                  <c:v>-8.0400000000000009</c:v>
                </c:pt>
                <c:pt idx="6">
                  <c:v>-8.9499999999999993</c:v>
                </c:pt>
                <c:pt idx="7">
                  <c:v>-8.7818181818181813</c:v>
                </c:pt>
                <c:pt idx="8">
                  <c:v>-10.350000000000001</c:v>
                </c:pt>
                <c:pt idx="9">
                  <c:v>-13.98</c:v>
                </c:pt>
                <c:pt idx="10">
                  <c:v>-10.69166666666667</c:v>
                </c:pt>
                <c:pt idx="11">
                  <c:v>-11.341666666666667</c:v>
                </c:pt>
                <c:pt idx="12">
                  <c:v>-10.600000000000001</c:v>
                </c:pt>
                <c:pt idx="13">
                  <c:v>-11.958333333333334</c:v>
                </c:pt>
                <c:pt idx="14">
                  <c:v>-10.308333333333335</c:v>
                </c:pt>
                <c:pt idx="15">
                  <c:v>-12.875000000000002</c:v>
                </c:pt>
                <c:pt idx="16">
                  <c:v>-9.7416666666666654</c:v>
                </c:pt>
                <c:pt idx="17">
                  <c:v>-10.508333333333333</c:v>
                </c:pt>
                <c:pt idx="18">
                  <c:v>-10.466666666666669</c:v>
                </c:pt>
                <c:pt idx="19">
                  <c:v>-9.7249999999999996</c:v>
                </c:pt>
                <c:pt idx="20">
                  <c:v>-11.241666666666665</c:v>
                </c:pt>
                <c:pt idx="21">
                  <c:v>-11.316666666666668</c:v>
                </c:pt>
                <c:pt idx="22">
                  <c:v>-8.8749999999999982</c:v>
                </c:pt>
                <c:pt idx="23">
                  <c:v>-9.6000000000000014</c:v>
                </c:pt>
                <c:pt idx="24">
                  <c:v>-11.733333333333333</c:v>
                </c:pt>
                <c:pt idx="25">
                  <c:v>-12.581818181818182</c:v>
                </c:pt>
                <c:pt idx="26">
                  <c:v>-11.391666666666667</c:v>
                </c:pt>
                <c:pt idx="27">
                  <c:v>-7.8909090909090898</c:v>
                </c:pt>
                <c:pt idx="28">
                  <c:v>-10.816666666666668</c:v>
                </c:pt>
                <c:pt idx="29">
                  <c:v>-10.166666666666666</c:v>
                </c:pt>
                <c:pt idx="30">
                  <c:v>-10.371428571428572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57-4F70-B05A-4599F54EC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348592"/>
        <c:axId val="1204939728"/>
      </c:scatterChart>
      <c:valAx>
        <c:axId val="121634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939728"/>
        <c:crosses val="autoZero"/>
        <c:crossBetween val="midCat"/>
      </c:valAx>
      <c:valAx>
        <c:axId val="120493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348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Hatanga!$S$1</c:f>
              <c:strCache>
                <c:ptCount val="1"/>
                <c:pt idx="0">
                  <c:v>Range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Hatanga!$A$2:$A$32</c:f>
              <c:numCache>
                <c:formatCode>General</c:formatCod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xVal>
          <c:yVal>
            <c:numRef>
              <c:f>Hatanga!$S$2:$S$32</c:f>
              <c:numCache>
                <c:formatCode>0.00</c:formatCode>
                <c:ptCount val="31"/>
                <c:pt idx="0">
                  <c:v>41</c:v>
                </c:pt>
                <c:pt idx="1">
                  <c:v>48.300000000000004</c:v>
                </c:pt>
                <c:pt idx="2">
                  <c:v>45.5</c:v>
                </c:pt>
                <c:pt idx="3">
                  <c:v>43.6</c:v>
                </c:pt>
                <c:pt idx="4">
                  <c:v>37.4</c:v>
                </c:pt>
                <c:pt idx="5">
                  <c:v>49.800000000000004</c:v>
                </c:pt>
                <c:pt idx="6">
                  <c:v>43.7</c:v>
                </c:pt>
                <c:pt idx="7">
                  <c:v>48.199999999999996</c:v>
                </c:pt>
                <c:pt idx="8">
                  <c:v>49</c:v>
                </c:pt>
                <c:pt idx="9">
                  <c:v>47.8</c:v>
                </c:pt>
                <c:pt idx="10">
                  <c:v>46.6</c:v>
                </c:pt>
                <c:pt idx="11">
                  <c:v>48.7</c:v>
                </c:pt>
                <c:pt idx="12">
                  <c:v>53</c:v>
                </c:pt>
                <c:pt idx="13">
                  <c:v>53.2</c:v>
                </c:pt>
                <c:pt idx="14">
                  <c:v>48.599999999999994</c:v>
                </c:pt>
                <c:pt idx="15">
                  <c:v>49.3</c:v>
                </c:pt>
                <c:pt idx="16">
                  <c:v>41.7</c:v>
                </c:pt>
                <c:pt idx="17">
                  <c:v>44.1</c:v>
                </c:pt>
                <c:pt idx="18">
                  <c:v>53.1</c:v>
                </c:pt>
                <c:pt idx="19">
                  <c:v>42.400000000000006</c:v>
                </c:pt>
                <c:pt idx="20">
                  <c:v>49.8</c:v>
                </c:pt>
                <c:pt idx="21">
                  <c:v>47.5</c:v>
                </c:pt>
                <c:pt idx="22">
                  <c:v>45.9</c:v>
                </c:pt>
                <c:pt idx="23">
                  <c:v>44.3</c:v>
                </c:pt>
                <c:pt idx="24">
                  <c:v>50.8</c:v>
                </c:pt>
                <c:pt idx="25">
                  <c:v>52.5</c:v>
                </c:pt>
                <c:pt idx="26">
                  <c:v>46.1</c:v>
                </c:pt>
                <c:pt idx="27">
                  <c:v>41.6</c:v>
                </c:pt>
                <c:pt idx="28">
                  <c:v>43.400000000000006</c:v>
                </c:pt>
                <c:pt idx="29">
                  <c:v>44.1</c:v>
                </c:pt>
                <c:pt idx="30">
                  <c:v>44.3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B7-4873-8157-F6D2917B6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455200"/>
        <c:axId val="1204939312"/>
      </c:scatterChart>
      <c:valAx>
        <c:axId val="126945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939312"/>
        <c:crosses val="autoZero"/>
        <c:crossBetween val="midCat"/>
      </c:valAx>
      <c:valAx>
        <c:axId val="12049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45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A graph showing average monthly temperature and standard deviation between 1989-2019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Hatanga!$A$33</c:f>
              <c:strCache>
                <c:ptCount val="1"/>
                <c:pt idx="0">
                  <c:v>Average temperature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Hatanga!$B$1:$M$1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Hatanga!$B$33:$M$33</c:f>
              <c:numCache>
                <c:formatCode>0.00</c:formatCode>
                <c:ptCount val="12"/>
                <c:pt idx="0">
                  <c:v>-30.206666666666663</c:v>
                </c:pt>
                <c:pt idx="1">
                  <c:v>-30.329032258064522</c:v>
                </c:pt>
                <c:pt idx="2">
                  <c:v>-23.934482758620696</c:v>
                </c:pt>
                <c:pt idx="3">
                  <c:v>-14.85</c:v>
                </c:pt>
                <c:pt idx="4">
                  <c:v>-3.7103448275862068</c:v>
                </c:pt>
                <c:pt idx="5">
                  <c:v>7.963333333333332</c:v>
                </c:pt>
                <c:pt idx="6">
                  <c:v>13.355172413793104</c:v>
                </c:pt>
                <c:pt idx="7">
                  <c:v>10.258620689655171</c:v>
                </c:pt>
                <c:pt idx="8">
                  <c:v>2.9586206896551728</c:v>
                </c:pt>
                <c:pt idx="9">
                  <c:v>-10.151724137931033</c:v>
                </c:pt>
                <c:pt idx="10">
                  <c:v>-23.493999999999996</c:v>
                </c:pt>
                <c:pt idx="11">
                  <c:v>-27.992307692307698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2-4A5B-A516-8BF34F47B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676240"/>
        <c:axId val="1256805632"/>
      </c:barChart>
      <c:lineChart>
        <c:grouping val="standard"/>
        <c:varyColors val="0"/>
        <c:ser>
          <c:idx val="1"/>
          <c:order val="1"/>
          <c:tx>
            <c:strRef>
              <c:f>Hatanga!$A$34</c:f>
              <c:strCache>
                <c:ptCount val="1"/>
                <c:pt idx="0">
                  <c:v>Standard Deviation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Hatanga!$B$34:$M$34</c:f>
              <c:numCache>
                <c:formatCode>0.00</c:formatCode>
                <c:ptCount val="12"/>
                <c:pt idx="0">
                  <c:v>4.3233873480084837</c:v>
                </c:pt>
                <c:pt idx="1">
                  <c:v>5.453817840032599</c:v>
                </c:pt>
                <c:pt idx="2">
                  <c:v>4.2885458626162931</c:v>
                </c:pt>
                <c:pt idx="3">
                  <c:v>3.5651328746335782</c:v>
                </c:pt>
                <c:pt idx="4">
                  <c:v>2.3472392335900572</c:v>
                </c:pt>
                <c:pt idx="5">
                  <c:v>2.5529541148723571</c:v>
                </c:pt>
                <c:pt idx="6">
                  <c:v>1.7638404136786658</c:v>
                </c:pt>
                <c:pt idx="7">
                  <c:v>1.9021636630388208</c:v>
                </c:pt>
                <c:pt idx="8">
                  <c:v>2.0778624389672506</c:v>
                </c:pt>
                <c:pt idx="9">
                  <c:v>3.1709192774398174</c:v>
                </c:pt>
                <c:pt idx="10">
                  <c:v>3.5892719461540481</c:v>
                </c:pt>
                <c:pt idx="11">
                  <c:v>3.6202677334056332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2-4A5B-A516-8BF34F47B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740384"/>
        <c:axId val="1182987680"/>
      </c:lineChart>
      <c:catAx>
        <c:axId val="126167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805632"/>
        <c:auto val="1"/>
        <c:lblAlgn val="ctr"/>
        <c:lblOffset val="100"/>
        <c:noMultiLvlLbl val="0"/>
      </c:catAx>
      <c:valAx>
        <c:axId val="125680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Temperature (C)</a:t>
                </a:r>
                <a:endParaRPr lang="en-GB" sz="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676240"/>
        <c:crossBetween val="between"/>
      </c:valAx>
      <c:valAx>
        <c:axId val="1182987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Standard Deviation (C)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740384"/>
        <c:crosses val="max"/>
        <c:crossBetween val="between"/>
      </c:valAx>
      <c:catAx>
        <c:axId val="1219740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1829876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23812</xdr:rowOff>
    </xdr:from>
    <xdr:to>
      <xdr:col>8</xdr:col>
      <xdr:colOff>295275</xdr:colOff>
      <xdr:row>49</xdr:row>
      <xdr:rowOff>100012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8F36E33-E3B1-4F05-ABF6-7998FC704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35</xdr:row>
      <xdr:rowOff>23812</xdr:rowOff>
    </xdr:from>
    <xdr:to>
      <xdr:col>22</xdr:col>
      <xdr:colOff>304800</xdr:colOff>
      <xdr:row>49</xdr:row>
      <xdr:rowOff>100012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E07D213-5865-4C5D-BA1F-FE2A5171A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566737</xdr:colOff>
      <xdr:row>51</xdr:row>
      <xdr:rowOff>14287</xdr:rowOff>
    </xdr:from>
    <xdr:to>
      <xdr:col>22</xdr:col>
      <xdr:colOff>271462</xdr:colOff>
      <xdr:row>65</xdr:row>
      <xdr:rowOff>90487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162F6C4-D77B-4C5F-A781-9C2908BAD8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</xdr:colOff>
      <xdr:row>35</xdr:row>
      <xdr:rowOff>14287</xdr:rowOff>
    </xdr:from>
    <xdr:to>
      <xdr:col>22</xdr:col>
      <xdr:colOff>309562</xdr:colOff>
      <xdr:row>49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5068BE-C07F-42AE-997B-19A1F62F2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604837</xdr:colOff>
      <xdr:row>51</xdr:row>
      <xdr:rowOff>23812</xdr:rowOff>
    </xdr:from>
    <xdr:to>
      <xdr:col>22</xdr:col>
      <xdr:colOff>300037</xdr:colOff>
      <xdr:row>65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AAB8B0-18D9-45C7-9649-9DA1F014B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585787</xdr:colOff>
      <xdr:row>34</xdr:row>
      <xdr:rowOff>176212</xdr:rowOff>
    </xdr:from>
    <xdr:to>
      <xdr:col>8</xdr:col>
      <xdr:colOff>271462</xdr:colOff>
      <xdr:row>49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1DBDA7-6136-4677-B5A7-780F62578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</xdr:colOff>
      <xdr:row>35</xdr:row>
      <xdr:rowOff>14287</xdr:rowOff>
    </xdr:from>
    <xdr:to>
      <xdr:col>22</xdr:col>
      <xdr:colOff>100012</xdr:colOff>
      <xdr:row>49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45D678-3A22-4F3B-B432-95D163CB0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</xdr:colOff>
      <xdr:row>51</xdr:row>
      <xdr:rowOff>14287</xdr:rowOff>
    </xdr:from>
    <xdr:to>
      <xdr:col>22</xdr:col>
      <xdr:colOff>100012</xdr:colOff>
      <xdr:row>65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F33E10-AEF1-4B4D-9360-49BACDDF6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604837</xdr:colOff>
      <xdr:row>35</xdr:row>
      <xdr:rowOff>33337</xdr:rowOff>
    </xdr:from>
    <xdr:to>
      <xdr:col>8</xdr:col>
      <xdr:colOff>290512</xdr:colOff>
      <xdr:row>49</xdr:row>
      <xdr:rowOff>109537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536CC7-E746-42E0-8ECC-4B76DD3BC1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</xdr:colOff>
      <xdr:row>35</xdr:row>
      <xdr:rowOff>14287</xdr:rowOff>
    </xdr:from>
    <xdr:to>
      <xdr:col>21</xdr:col>
      <xdr:colOff>195262</xdr:colOff>
      <xdr:row>49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24B360-CA8D-44B1-BDB7-76A2F8D8F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604837</xdr:colOff>
      <xdr:row>51</xdr:row>
      <xdr:rowOff>14287</xdr:rowOff>
    </xdr:from>
    <xdr:to>
      <xdr:col>21</xdr:col>
      <xdr:colOff>166687</xdr:colOff>
      <xdr:row>65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246B20-695F-4B0B-97C1-2641BA177A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</xdr:colOff>
      <xdr:row>35</xdr:row>
      <xdr:rowOff>14287</xdr:rowOff>
    </xdr:from>
    <xdr:to>
      <xdr:col>8</xdr:col>
      <xdr:colOff>309562</xdr:colOff>
      <xdr:row>49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70747C-3708-4945-8CFC-2E2F486A6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</xdr:colOff>
      <xdr:row>35</xdr:row>
      <xdr:rowOff>23812</xdr:rowOff>
    </xdr:from>
    <xdr:to>
      <xdr:col>22</xdr:col>
      <xdr:colOff>309562</xdr:colOff>
      <xdr:row>49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79B653-261D-4967-A38D-E1475DEA5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604837</xdr:colOff>
      <xdr:row>50</xdr:row>
      <xdr:rowOff>185737</xdr:rowOff>
    </xdr:from>
    <xdr:to>
      <xdr:col>22</xdr:col>
      <xdr:colOff>300037</xdr:colOff>
      <xdr:row>65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4B8325-1F96-4136-A5A8-3D5B7222C1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585787</xdr:colOff>
      <xdr:row>35</xdr:row>
      <xdr:rowOff>4762</xdr:rowOff>
    </xdr:from>
    <xdr:to>
      <xdr:col>8</xdr:col>
      <xdr:colOff>271462</xdr:colOff>
      <xdr:row>49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5A25D3-BB31-464D-B6B1-E552F934A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</xdr:colOff>
      <xdr:row>35</xdr:row>
      <xdr:rowOff>23812</xdr:rowOff>
    </xdr:from>
    <xdr:to>
      <xdr:col>22</xdr:col>
      <xdr:colOff>319087</xdr:colOff>
      <xdr:row>49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FEF9D3-B472-43F7-A211-AA25E552D6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604837</xdr:colOff>
      <xdr:row>51</xdr:row>
      <xdr:rowOff>4762</xdr:rowOff>
    </xdr:from>
    <xdr:to>
      <xdr:col>22</xdr:col>
      <xdr:colOff>300037</xdr:colOff>
      <xdr:row>65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A932C3-AF93-406E-8A78-C72274EEA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35</xdr:row>
      <xdr:rowOff>23812</xdr:rowOff>
    </xdr:from>
    <xdr:to>
      <xdr:col>8</xdr:col>
      <xdr:colOff>300037</xdr:colOff>
      <xdr:row>49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E77D7F-BB93-4B5C-B43E-6DB2599A8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5C00-1687-4E81-B9FC-20DD2B48C570}">
  <dimension ref="A1:C7"/>
  <sheetViews>
    <sheetView tabSelected="1" workbookViewId="0">
      <selection activeCell="E17" sqref="E17"/>
    </sheetView>
  </sheetViews>
  <sheetFormatPr defaultRowHeight="15" x14ac:dyDescent="0.25"/>
  <cols>
    <col min="1" max="1" width="13.42578125" bestFit="1" customWidth="1"/>
    <col min="3" max="3" width="9.85546875" bestFit="1" customWidth="1"/>
  </cols>
  <sheetData>
    <row r="1" spans="1:3" x14ac:dyDescent="0.25">
      <c r="A1" t="s">
        <v>14</v>
      </c>
      <c r="B1" t="s">
        <v>12</v>
      </c>
      <c r="C1" t="s">
        <v>13</v>
      </c>
    </row>
    <row r="2" spans="1:3" x14ac:dyDescent="0.25">
      <c r="A2" t="s">
        <v>15</v>
      </c>
      <c r="B2" t="s">
        <v>21</v>
      </c>
      <c r="C2" t="s">
        <v>22</v>
      </c>
    </row>
    <row r="3" spans="1:3" x14ac:dyDescent="0.25">
      <c r="A3" t="s">
        <v>16</v>
      </c>
      <c r="B3" t="s">
        <v>24</v>
      </c>
      <c r="C3" t="s">
        <v>25</v>
      </c>
    </row>
    <row r="4" spans="1:3" x14ac:dyDescent="0.25">
      <c r="A4" t="s">
        <v>17</v>
      </c>
      <c r="B4" t="s">
        <v>23</v>
      </c>
      <c r="C4" t="s">
        <v>26</v>
      </c>
    </row>
    <row r="5" spans="1:3" x14ac:dyDescent="0.25">
      <c r="A5" t="s">
        <v>18</v>
      </c>
      <c r="B5" t="s">
        <v>27</v>
      </c>
      <c r="C5" t="s">
        <v>28</v>
      </c>
    </row>
    <row r="6" spans="1:3" x14ac:dyDescent="0.25">
      <c r="A6" t="s">
        <v>19</v>
      </c>
      <c r="B6" t="s">
        <v>29</v>
      </c>
      <c r="C6" t="s">
        <v>30</v>
      </c>
    </row>
    <row r="7" spans="1:3" x14ac:dyDescent="0.25">
      <c r="A7" t="s">
        <v>20</v>
      </c>
      <c r="B7" t="s">
        <v>31</v>
      </c>
      <c r="C7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32C33-6AB3-4B0E-AF47-5C73980EC2AF}">
  <dimension ref="A1:S34"/>
  <sheetViews>
    <sheetView topLeftCell="A13" workbookViewId="0">
      <selection activeCell="D68" sqref="D68:D69"/>
    </sheetView>
  </sheetViews>
  <sheetFormatPr defaultRowHeight="15" x14ac:dyDescent="0.25"/>
  <cols>
    <col min="4" max="4" width="9.28515625" customWidth="1"/>
    <col min="15" max="15" width="9" customWidth="1"/>
  </cols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P1" t="s">
        <v>38</v>
      </c>
      <c r="Q1" s="1" t="s">
        <v>37</v>
      </c>
      <c r="R1" s="1" t="s">
        <v>36</v>
      </c>
      <c r="S1" s="1" t="s">
        <v>33</v>
      </c>
    </row>
    <row r="2" spans="1:19" x14ac:dyDescent="0.25">
      <c r="A2">
        <v>1989</v>
      </c>
      <c r="B2">
        <v>-6.9</v>
      </c>
      <c r="C2">
        <v>-6.9</v>
      </c>
      <c r="D2">
        <v>-1.5</v>
      </c>
      <c r="E2">
        <v>3</v>
      </c>
      <c r="F2">
        <v>6.7</v>
      </c>
      <c r="G2">
        <v>12.7</v>
      </c>
      <c r="H2">
        <v>12.7</v>
      </c>
      <c r="I2">
        <v>12.1</v>
      </c>
      <c r="J2">
        <v>7.9</v>
      </c>
      <c r="K2">
        <v>0.6</v>
      </c>
      <c r="L2">
        <v>-3</v>
      </c>
      <c r="M2">
        <v>-9.4</v>
      </c>
      <c r="O2" s="1"/>
      <c r="P2" s="1">
        <f>AVERAGE(B2:M2)</f>
        <v>2.3333333333333335</v>
      </c>
      <c r="Q2" s="1">
        <f>MAX(B2:M2)</f>
        <v>12.7</v>
      </c>
      <c r="R2" s="1">
        <f>MIN(B2:M2)</f>
        <v>-9.4</v>
      </c>
      <c r="S2" s="1">
        <f t="shared" ref="S2:S32" si="0">MAX(B2:M2)-MIN(B2:M2)</f>
        <v>22.1</v>
      </c>
    </row>
    <row r="3" spans="1:19" x14ac:dyDescent="0.25">
      <c r="A3">
        <v>1990</v>
      </c>
      <c r="B3">
        <v>-15.1</v>
      </c>
      <c r="C3">
        <v>-1.9</v>
      </c>
      <c r="D3">
        <v>-3.9</v>
      </c>
      <c r="E3">
        <v>2.1</v>
      </c>
      <c r="F3">
        <v>3</v>
      </c>
      <c r="G3">
        <v>8.9</v>
      </c>
      <c r="H3">
        <v>12.4</v>
      </c>
      <c r="I3">
        <v>11.9</v>
      </c>
      <c r="J3">
        <v>6.3</v>
      </c>
      <c r="K3">
        <v>1</v>
      </c>
      <c r="L3">
        <v>-6.2</v>
      </c>
      <c r="M3">
        <v>-4</v>
      </c>
      <c r="O3" s="1"/>
      <c r="P3" s="1">
        <f t="shared" ref="P3:P32" si="1">AVERAGE(B3:M3)</f>
        <v>1.2083333333333339</v>
      </c>
      <c r="Q3" s="1">
        <f t="shared" ref="Q3:Q32" si="2">MAX(B3:M3)</f>
        <v>12.4</v>
      </c>
      <c r="R3" s="1">
        <f t="shared" ref="R3:R32" si="3">MIN(B3:M3)</f>
        <v>-15.1</v>
      </c>
      <c r="S3" s="1">
        <f t="shared" si="0"/>
        <v>27.5</v>
      </c>
    </row>
    <row r="4" spans="1:19" x14ac:dyDescent="0.25">
      <c r="A4">
        <v>1991</v>
      </c>
      <c r="B4">
        <v>-10.1</v>
      </c>
      <c r="C4">
        <v>-8.6</v>
      </c>
      <c r="D4">
        <v>-7.8</v>
      </c>
      <c r="E4">
        <v>1</v>
      </c>
      <c r="F4">
        <v>3.3</v>
      </c>
      <c r="G4">
        <v>9.9</v>
      </c>
      <c r="H4">
        <v>11.5</v>
      </c>
      <c r="I4">
        <v>11.7</v>
      </c>
      <c r="J4">
        <v>5.4</v>
      </c>
      <c r="K4">
        <v>2</v>
      </c>
      <c r="L4">
        <v>-5.8</v>
      </c>
      <c r="M4">
        <v>-6.3</v>
      </c>
      <c r="O4" s="1"/>
      <c r="P4" s="1">
        <f t="shared" si="1"/>
        <v>0.51666666666666672</v>
      </c>
      <c r="Q4" s="1">
        <f t="shared" si="2"/>
        <v>11.7</v>
      </c>
      <c r="R4" s="1">
        <f t="shared" si="3"/>
        <v>-10.1</v>
      </c>
      <c r="S4" s="1">
        <f t="shared" si="0"/>
        <v>21.799999999999997</v>
      </c>
    </row>
    <row r="5" spans="1:19" x14ac:dyDescent="0.25">
      <c r="A5">
        <v>1992</v>
      </c>
      <c r="B5">
        <v>-6.3</v>
      </c>
      <c r="C5">
        <v>-4.3</v>
      </c>
      <c r="D5">
        <v>-1.6</v>
      </c>
      <c r="E5">
        <v>-3.9</v>
      </c>
      <c r="F5">
        <v>6.4</v>
      </c>
      <c r="G5">
        <v>10.5</v>
      </c>
      <c r="H5">
        <v>11.2</v>
      </c>
      <c r="I5">
        <v>9.6</v>
      </c>
      <c r="J5">
        <v>9.1999999999999993</v>
      </c>
      <c r="K5">
        <v>-4</v>
      </c>
      <c r="L5">
        <v>-8.4</v>
      </c>
      <c r="M5">
        <v>-3.1</v>
      </c>
      <c r="O5" s="1"/>
      <c r="P5" s="1">
        <f t="shared" si="1"/>
        <v>1.2749999999999999</v>
      </c>
      <c r="Q5" s="1">
        <f t="shared" si="2"/>
        <v>11.2</v>
      </c>
      <c r="R5" s="1">
        <f t="shared" si="3"/>
        <v>-8.4</v>
      </c>
      <c r="S5" s="1">
        <f t="shared" si="0"/>
        <v>19.600000000000001</v>
      </c>
    </row>
    <row r="6" spans="1:19" x14ac:dyDescent="0.25">
      <c r="A6">
        <v>1993</v>
      </c>
      <c r="B6">
        <v>-7</v>
      </c>
      <c r="C6">
        <v>-6.7</v>
      </c>
      <c r="D6">
        <v>-4.9000000000000004</v>
      </c>
      <c r="E6">
        <v>-2</v>
      </c>
      <c r="F6">
        <v>4.0999999999999996</v>
      </c>
      <c r="G6">
        <v>6.6</v>
      </c>
      <c r="H6">
        <v>13.1</v>
      </c>
      <c r="I6">
        <v>11.2</v>
      </c>
      <c r="J6">
        <v>3.1</v>
      </c>
      <c r="K6">
        <v>-1.2</v>
      </c>
      <c r="L6">
        <v>-4.5999999999999996</v>
      </c>
      <c r="M6">
        <v>-7.9</v>
      </c>
      <c r="O6" s="1"/>
      <c r="P6" s="1">
        <f t="shared" si="1"/>
        <v>0.31666666666666671</v>
      </c>
      <c r="Q6" s="1">
        <f t="shared" si="2"/>
        <v>13.1</v>
      </c>
      <c r="R6" s="1">
        <f t="shared" si="3"/>
        <v>-7.9</v>
      </c>
      <c r="S6" s="1">
        <f t="shared" si="0"/>
        <v>21</v>
      </c>
    </row>
    <row r="7" spans="1:19" x14ac:dyDescent="0.25">
      <c r="A7">
        <v>1994</v>
      </c>
      <c r="B7">
        <v>-11.8</v>
      </c>
      <c r="C7">
        <v>-8.9</v>
      </c>
      <c r="D7">
        <v>-4.5</v>
      </c>
      <c r="E7">
        <v>2</v>
      </c>
      <c r="F7">
        <v>2.9</v>
      </c>
      <c r="G7">
        <v>8.6</v>
      </c>
      <c r="H7">
        <v>12.9</v>
      </c>
      <c r="I7">
        <v>12.2</v>
      </c>
      <c r="J7">
        <v>6.3</v>
      </c>
      <c r="K7">
        <v>0.7</v>
      </c>
      <c r="L7">
        <v>-5.0999999999999996</v>
      </c>
      <c r="M7">
        <v>-4.5999999999999996</v>
      </c>
      <c r="O7" s="1"/>
      <c r="P7" s="1">
        <f t="shared" si="1"/>
        <v>0.89166666666666627</v>
      </c>
      <c r="Q7" s="1">
        <f t="shared" si="2"/>
        <v>12.9</v>
      </c>
      <c r="R7" s="1">
        <f t="shared" si="3"/>
        <v>-11.8</v>
      </c>
      <c r="S7" s="1">
        <f t="shared" si="0"/>
        <v>24.700000000000003</v>
      </c>
    </row>
    <row r="8" spans="1:19" x14ac:dyDescent="0.25">
      <c r="A8">
        <v>1995</v>
      </c>
      <c r="B8">
        <v>-5.9</v>
      </c>
      <c r="C8">
        <v>-6.8</v>
      </c>
      <c r="D8">
        <v>-3.1</v>
      </c>
      <c r="E8">
        <v>-0.2</v>
      </c>
      <c r="F8">
        <v>4.3</v>
      </c>
      <c r="G8">
        <v>10.199999999999999</v>
      </c>
      <c r="H8">
        <v>10.8</v>
      </c>
      <c r="I8">
        <v>10.199999999999999</v>
      </c>
      <c r="J8">
        <v>7.1</v>
      </c>
      <c r="K8">
        <v>0.2</v>
      </c>
      <c r="L8">
        <v>-8.6</v>
      </c>
      <c r="M8">
        <v>-11.9</v>
      </c>
      <c r="O8" s="1"/>
      <c r="P8" s="1">
        <f t="shared" si="1"/>
        <v>0.52500000000000024</v>
      </c>
      <c r="Q8" s="1">
        <f t="shared" si="2"/>
        <v>10.8</v>
      </c>
      <c r="R8" s="1">
        <f t="shared" si="3"/>
        <v>-11.9</v>
      </c>
      <c r="S8" s="1">
        <f t="shared" si="0"/>
        <v>22.700000000000003</v>
      </c>
    </row>
    <row r="9" spans="1:19" x14ac:dyDescent="0.25">
      <c r="A9">
        <v>1996</v>
      </c>
      <c r="B9">
        <v>-6</v>
      </c>
      <c r="C9">
        <v>-9.5</v>
      </c>
      <c r="D9">
        <v>-3.8</v>
      </c>
      <c r="E9">
        <v>-2.6</v>
      </c>
      <c r="F9">
        <v>1.3</v>
      </c>
      <c r="G9">
        <v>7.3</v>
      </c>
      <c r="H9">
        <v>11.4</v>
      </c>
      <c r="I9">
        <v>12.6</v>
      </c>
      <c r="J9">
        <v>5.9</v>
      </c>
      <c r="K9">
        <v>2.7</v>
      </c>
      <c r="L9">
        <v>-2.2000000000000002</v>
      </c>
      <c r="M9">
        <v>-8.1999999999999993</v>
      </c>
      <c r="O9" s="1"/>
      <c r="P9" s="1">
        <f t="shared" si="1"/>
        <v>0.74166666666666681</v>
      </c>
      <c r="Q9" s="1">
        <f t="shared" si="2"/>
        <v>12.6</v>
      </c>
      <c r="R9" s="1">
        <f t="shared" si="3"/>
        <v>-9.5</v>
      </c>
      <c r="S9" s="1">
        <f t="shared" si="0"/>
        <v>22.1</v>
      </c>
    </row>
    <row r="10" spans="1:19" x14ac:dyDescent="0.25">
      <c r="A10">
        <v>1997</v>
      </c>
      <c r="B10">
        <v>-10.5</v>
      </c>
      <c r="C10">
        <v>-9.9</v>
      </c>
      <c r="D10">
        <v>-4.5999999999999996</v>
      </c>
      <c r="E10">
        <v>-4.4000000000000004</v>
      </c>
      <c r="F10">
        <v>3.3</v>
      </c>
      <c r="G10">
        <v>8.4</v>
      </c>
      <c r="H10">
        <v>11.6</v>
      </c>
      <c r="I10">
        <v>13.2</v>
      </c>
      <c r="J10">
        <v>8.6999999999999993</v>
      </c>
      <c r="K10">
        <v>0.2</v>
      </c>
      <c r="L10">
        <v>-5.7</v>
      </c>
      <c r="M10">
        <v>-8.5</v>
      </c>
      <c r="O10" s="1"/>
      <c r="P10" s="1">
        <f t="shared" si="1"/>
        <v>0.15000000000000036</v>
      </c>
      <c r="Q10" s="1">
        <f t="shared" si="2"/>
        <v>13.2</v>
      </c>
      <c r="R10" s="1">
        <f t="shared" si="3"/>
        <v>-10.5</v>
      </c>
      <c r="S10" s="1">
        <f t="shared" si="0"/>
        <v>23.7</v>
      </c>
    </row>
    <row r="11" spans="1:19" x14ac:dyDescent="0.25">
      <c r="A11">
        <v>1998</v>
      </c>
      <c r="B11">
        <v>-10.199999999999999</v>
      </c>
      <c r="C11">
        <v>-18.600000000000001</v>
      </c>
      <c r="D11">
        <v>-7</v>
      </c>
      <c r="E11">
        <v>-3.4</v>
      </c>
      <c r="F11">
        <v>3.1</v>
      </c>
      <c r="G11">
        <v>6.3</v>
      </c>
      <c r="H11">
        <v>12.8</v>
      </c>
      <c r="I11">
        <v>10</v>
      </c>
      <c r="J11">
        <v>5.3</v>
      </c>
      <c r="K11">
        <v>1</v>
      </c>
      <c r="L11">
        <v>-10.3</v>
      </c>
      <c r="M11">
        <v>-8.9</v>
      </c>
      <c r="O11" s="1"/>
      <c r="P11" s="1">
        <f t="shared" si="1"/>
        <v>-1.6583333333333325</v>
      </c>
      <c r="Q11" s="1">
        <f t="shared" si="2"/>
        <v>12.8</v>
      </c>
      <c r="R11" s="1">
        <f t="shared" si="3"/>
        <v>-18.600000000000001</v>
      </c>
      <c r="S11" s="1">
        <f t="shared" si="0"/>
        <v>31.400000000000002</v>
      </c>
    </row>
    <row r="12" spans="1:19" x14ac:dyDescent="0.25">
      <c r="A12">
        <v>1999</v>
      </c>
      <c r="B12">
        <v>-15.3</v>
      </c>
      <c r="C12">
        <v>-13.3</v>
      </c>
      <c r="D12">
        <v>-5.4</v>
      </c>
      <c r="E12">
        <v>-0.2</v>
      </c>
      <c r="F12">
        <v>0.5</v>
      </c>
      <c r="G12">
        <v>11.8</v>
      </c>
      <c r="H12">
        <v>13.1</v>
      </c>
      <c r="I12">
        <v>9.8000000000000007</v>
      </c>
      <c r="J12">
        <v>8.1</v>
      </c>
      <c r="K12">
        <v>3.5</v>
      </c>
      <c r="L12">
        <v>-3.3</v>
      </c>
      <c r="M12">
        <v>-9.4</v>
      </c>
      <c r="O12" s="1"/>
      <c r="P12" s="1">
        <f t="shared" si="1"/>
        <v>-8.3333333333336004E-3</v>
      </c>
      <c r="Q12" s="1">
        <f t="shared" si="2"/>
        <v>13.1</v>
      </c>
      <c r="R12" s="1">
        <f t="shared" si="3"/>
        <v>-15.3</v>
      </c>
      <c r="S12" s="1">
        <f t="shared" si="0"/>
        <v>28.4</v>
      </c>
    </row>
    <row r="13" spans="1:19" x14ac:dyDescent="0.25">
      <c r="A13">
        <v>2000</v>
      </c>
      <c r="B13">
        <v>-8</v>
      </c>
      <c r="C13">
        <v>-8.1999999999999993</v>
      </c>
      <c r="D13">
        <v>-3.4</v>
      </c>
      <c r="E13">
        <v>-0.3</v>
      </c>
      <c r="F13">
        <v>4.7</v>
      </c>
      <c r="G13">
        <v>9.6</v>
      </c>
      <c r="H13">
        <v>13.8</v>
      </c>
      <c r="I13">
        <v>11.6</v>
      </c>
      <c r="J13">
        <v>7.8</v>
      </c>
      <c r="K13">
        <v>5.2</v>
      </c>
      <c r="L13">
        <v>-1.1000000000000001</v>
      </c>
      <c r="M13">
        <v>-8.1999999999999993</v>
      </c>
      <c r="O13" s="1"/>
      <c r="P13" s="1">
        <f t="shared" si="1"/>
        <v>1.9583333333333337</v>
      </c>
      <c r="Q13" s="1">
        <f t="shared" si="2"/>
        <v>13.8</v>
      </c>
      <c r="R13" s="1">
        <f t="shared" si="3"/>
        <v>-8.1999999999999993</v>
      </c>
      <c r="S13" s="1">
        <f t="shared" si="0"/>
        <v>22</v>
      </c>
    </row>
    <row r="14" spans="1:19" x14ac:dyDescent="0.25">
      <c r="A14">
        <v>2001</v>
      </c>
      <c r="B14">
        <v>-5.2</v>
      </c>
      <c r="C14">
        <v>-13</v>
      </c>
      <c r="D14">
        <v>-10.1</v>
      </c>
      <c r="E14">
        <v>-1</v>
      </c>
      <c r="F14">
        <v>3</v>
      </c>
      <c r="G14">
        <v>11.7</v>
      </c>
      <c r="H14">
        <v>14.5</v>
      </c>
      <c r="I14">
        <v>11.2</v>
      </c>
      <c r="J14">
        <v>9</v>
      </c>
      <c r="K14">
        <v>0</v>
      </c>
      <c r="L14">
        <v>-5.5</v>
      </c>
      <c r="M14">
        <v>-9</v>
      </c>
      <c r="O14" s="1"/>
      <c r="P14" s="1">
        <f t="shared" si="1"/>
        <v>0.46666666666666679</v>
      </c>
      <c r="Q14" s="1">
        <f t="shared" si="2"/>
        <v>14.5</v>
      </c>
      <c r="R14" s="1">
        <f t="shared" si="3"/>
        <v>-13</v>
      </c>
      <c r="S14" s="1">
        <f t="shared" si="0"/>
        <v>27.5</v>
      </c>
    </row>
    <row r="15" spans="1:19" x14ac:dyDescent="0.25">
      <c r="A15">
        <v>2002</v>
      </c>
      <c r="B15">
        <v>-9.6</v>
      </c>
      <c r="C15">
        <v>-9.1</v>
      </c>
      <c r="D15">
        <v>-6.6</v>
      </c>
      <c r="E15">
        <v>1.2</v>
      </c>
      <c r="F15">
        <v>4.5</v>
      </c>
      <c r="G15">
        <v>9.1</v>
      </c>
      <c r="H15">
        <v>14.3</v>
      </c>
      <c r="I15">
        <v>10.1</v>
      </c>
      <c r="J15">
        <v>5.5</v>
      </c>
      <c r="K15">
        <v>-0.7</v>
      </c>
      <c r="L15">
        <v>-8.9</v>
      </c>
      <c r="M15">
        <v>-11.4</v>
      </c>
      <c r="O15" s="1"/>
      <c r="P15" s="1">
        <f t="shared" si="1"/>
        <v>-0.13333333333333316</v>
      </c>
      <c r="Q15" s="1">
        <f t="shared" si="2"/>
        <v>14.3</v>
      </c>
      <c r="R15" s="1">
        <f t="shared" si="3"/>
        <v>-11.4</v>
      </c>
      <c r="S15" s="1">
        <f t="shared" si="0"/>
        <v>25.700000000000003</v>
      </c>
    </row>
    <row r="16" spans="1:19" x14ac:dyDescent="0.25">
      <c r="A16">
        <v>2003</v>
      </c>
      <c r="B16">
        <v>-15.9</v>
      </c>
      <c r="C16">
        <v>-4.7</v>
      </c>
      <c r="D16">
        <v>-2.8</v>
      </c>
      <c r="E16">
        <v>-0.3</v>
      </c>
      <c r="F16">
        <v>5.6</v>
      </c>
      <c r="G16">
        <v>6.6</v>
      </c>
      <c r="H16">
        <v>15.5</v>
      </c>
      <c r="I16">
        <v>11.7</v>
      </c>
      <c r="J16">
        <v>7.6</v>
      </c>
      <c r="K16">
        <v>1.6</v>
      </c>
      <c r="L16">
        <v>-1</v>
      </c>
      <c r="M16">
        <v>-7.4</v>
      </c>
      <c r="O16" s="1"/>
      <c r="P16" s="1">
        <f t="shared" si="1"/>
        <v>1.375</v>
      </c>
      <c r="Q16" s="1">
        <f t="shared" si="2"/>
        <v>15.5</v>
      </c>
      <c r="R16" s="1">
        <f t="shared" si="3"/>
        <v>-15.9</v>
      </c>
      <c r="S16" s="1">
        <f t="shared" si="0"/>
        <v>31.4</v>
      </c>
    </row>
    <row r="17" spans="1:19" x14ac:dyDescent="0.25">
      <c r="A17">
        <v>2004</v>
      </c>
      <c r="B17">
        <v>-8.9</v>
      </c>
      <c r="C17">
        <v>-10.6</v>
      </c>
      <c r="D17">
        <v>-4.2</v>
      </c>
      <c r="E17">
        <v>0.9</v>
      </c>
      <c r="F17">
        <v>4.5999999999999996</v>
      </c>
      <c r="G17">
        <v>8.6999999999999993</v>
      </c>
      <c r="H17">
        <v>17.5</v>
      </c>
      <c r="I17">
        <v>12.7</v>
      </c>
      <c r="J17">
        <v>7.8</v>
      </c>
      <c r="K17">
        <v>1.5</v>
      </c>
      <c r="L17">
        <v>-5.3</v>
      </c>
      <c r="M17">
        <v>-4.5999999999999996</v>
      </c>
      <c r="O17" s="1"/>
      <c r="P17" s="1">
        <f t="shared" si="1"/>
        <v>1.6749999999999996</v>
      </c>
      <c r="Q17" s="1">
        <f t="shared" si="2"/>
        <v>17.5</v>
      </c>
      <c r="R17" s="1">
        <f t="shared" si="3"/>
        <v>-10.6</v>
      </c>
      <c r="S17" s="1">
        <f t="shared" si="0"/>
        <v>28.1</v>
      </c>
    </row>
    <row r="18" spans="1:19" x14ac:dyDescent="0.25">
      <c r="A18">
        <v>2005</v>
      </c>
      <c r="B18">
        <v>-6.9</v>
      </c>
      <c r="C18">
        <v>-7.1</v>
      </c>
      <c r="D18">
        <v>-7.8</v>
      </c>
      <c r="E18">
        <v>-0.7</v>
      </c>
      <c r="F18">
        <v>4.3</v>
      </c>
      <c r="G18">
        <v>11</v>
      </c>
      <c r="H18">
        <v>13.3</v>
      </c>
      <c r="I18">
        <v>13.1</v>
      </c>
      <c r="J18">
        <v>7.9</v>
      </c>
      <c r="K18">
        <v>4.2</v>
      </c>
      <c r="L18">
        <v>0.2</v>
      </c>
      <c r="M18">
        <v>-7.3</v>
      </c>
      <c r="O18" s="1"/>
      <c r="P18" s="1">
        <f t="shared" si="1"/>
        <v>2.0166666666666666</v>
      </c>
      <c r="Q18" s="1">
        <f t="shared" si="2"/>
        <v>13.3</v>
      </c>
      <c r="R18" s="1">
        <f t="shared" si="3"/>
        <v>-7.8</v>
      </c>
      <c r="S18" s="1">
        <f t="shared" si="0"/>
        <v>21.1</v>
      </c>
    </row>
    <row r="19" spans="1:19" x14ac:dyDescent="0.25">
      <c r="A19">
        <v>2006</v>
      </c>
      <c r="B19">
        <v>-7.1</v>
      </c>
      <c r="C19">
        <v>-10.8</v>
      </c>
      <c r="D19">
        <v>-8</v>
      </c>
      <c r="E19">
        <v>1.8</v>
      </c>
      <c r="F19">
        <v>5.6</v>
      </c>
      <c r="G19">
        <v>11.4</v>
      </c>
      <c r="H19">
        <v>11.9</v>
      </c>
      <c r="I19">
        <v>11.8</v>
      </c>
      <c r="J19">
        <v>6.5</v>
      </c>
      <c r="L19">
        <v>-6</v>
      </c>
      <c r="M19">
        <v>-3.3</v>
      </c>
      <c r="O19" s="1"/>
      <c r="P19" s="1">
        <f t="shared" si="1"/>
        <v>1.2545454545454546</v>
      </c>
      <c r="Q19" s="1">
        <f t="shared" si="2"/>
        <v>11.9</v>
      </c>
      <c r="R19" s="1">
        <f t="shared" si="3"/>
        <v>-10.8</v>
      </c>
      <c r="S19" s="1">
        <f t="shared" si="0"/>
        <v>22.700000000000003</v>
      </c>
    </row>
    <row r="20" spans="1:19" x14ac:dyDescent="0.25">
      <c r="A20">
        <v>2007</v>
      </c>
      <c r="B20">
        <v>-8.6999999999999993</v>
      </c>
      <c r="C20">
        <v>-16.8</v>
      </c>
      <c r="D20">
        <v>-0.6</v>
      </c>
      <c r="E20">
        <v>0.4</v>
      </c>
      <c r="F20">
        <v>4.2</v>
      </c>
      <c r="G20">
        <v>8.5</v>
      </c>
      <c r="H20">
        <v>11.5</v>
      </c>
      <c r="I20">
        <v>13.3</v>
      </c>
      <c r="J20">
        <v>7.4</v>
      </c>
      <c r="K20">
        <v>5.0999999999999996</v>
      </c>
      <c r="L20">
        <v>-3.4</v>
      </c>
      <c r="M20">
        <v>-1.6</v>
      </c>
      <c r="O20" s="1"/>
      <c r="P20" s="1">
        <f t="shared" si="1"/>
        <v>1.6083333333333332</v>
      </c>
      <c r="Q20" s="1">
        <f t="shared" si="2"/>
        <v>13.3</v>
      </c>
      <c r="R20" s="1">
        <f t="shared" si="3"/>
        <v>-16.8</v>
      </c>
      <c r="S20" s="1">
        <f t="shared" si="0"/>
        <v>30.1</v>
      </c>
    </row>
    <row r="21" spans="1:19" x14ac:dyDescent="0.25">
      <c r="A21">
        <v>2008</v>
      </c>
      <c r="B21">
        <v>-5.5</v>
      </c>
      <c r="C21">
        <v>-6.6</v>
      </c>
      <c r="D21">
        <v>-6.8</v>
      </c>
      <c r="E21">
        <v>-2</v>
      </c>
      <c r="F21">
        <v>3</v>
      </c>
      <c r="G21">
        <v>9</v>
      </c>
      <c r="H21">
        <v>11.9</v>
      </c>
      <c r="I21">
        <v>9</v>
      </c>
      <c r="J21">
        <v>6.2</v>
      </c>
      <c r="K21">
        <v>2.6</v>
      </c>
      <c r="L21">
        <v>-4</v>
      </c>
      <c r="M21">
        <v>-2.7</v>
      </c>
      <c r="O21" s="1"/>
      <c r="P21" s="1">
        <f t="shared" si="1"/>
        <v>1.1750000000000005</v>
      </c>
      <c r="Q21" s="1">
        <f t="shared" si="2"/>
        <v>11.9</v>
      </c>
      <c r="R21" s="1">
        <f t="shared" si="3"/>
        <v>-6.8</v>
      </c>
      <c r="S21" s="1">
        <f t="shared" si="0"/>
        <v>18.7</v>
      </c>
    </row>
    <row r="22" spans="1:19" x14ac:dyDescent="0.25">
      <c r="A22">
        <v>2009</v>
      </c>
      <c r="B22">
        <v>-8.5</v>
      </c>
      <c r="C22">
        <v>-11.2</v>
      </c>
      <c r="D22">
        <v>-6</v>
      </c>
      <c r="E22">
        <v>-1.1000000000000001</v>
      </c>
      <c r="F22">
        <v>4.9000000000000004</v>
      </c>
      <c r="G22">
        <v>8.1999999999999993</v>
      </c>
      <c r="I22">
        <v>11.8</v>
      </c>
      <c r="K22">
        <v>0.4</v>
      </c>
      <c r="L22">
        <v>-1.8</v>
      </c>
      <c r="M22">
        <v>-8.8000000000000007</v>
      </c>
      <c r="O22" s="1"/>
      <c r="P22" s="1">
        <f t="shared" si="1"/>
        <v>-1.21</v>
      </c>
      <c r="Q22" s="1">
        <f t="shared" si="2"/>
        <v>11.8</v>
      </c>
      <c r="R22" s="1">
        <f t="shared" si="3"/>
        <v>-11.2</v>
      </c>
      <c r="S22" s="1">
        <f t="shared" si="0"/>
        <v>23</v>
      </c>
    </row>
    <row r="23" spans="1:19" x14ac:dyDescent="0.25">
      <c r="A23">
        <v>2010</v>
      </c>
      <c r="B23">
        <v>-12.2</v>
      </c>
      <c r="C23">
        <v>-12.5</v>
      </c>
      <c r="D23">
        <v>-7.9</v>
      </c>
      <c r="E23">
        <v>1.7</v>
      </c>
      <c r="F23">
        <v>6.2</v>
      </c>
      <c r="G23">
        <v>9</v>
      </c>
      <c r="H23">
        <v>14</v>
      </c>
      <c r="I23">
        <v>10.3</v>
      </c>
      <c r="J23">
        <v>8</v>
      </c>
      <c r="K23">
        <v>2.9</v>
      </c>
      <c r="L23">
        <v>-6.3</v>
      </c>
      <c r="M23">
        <v>-9.9</v>
      </c>
      <c r="O23" s="1"/>
      <c r="P23" s="1">
        <f t="shared" si="1"/>
        <v>0.27499999999999963</v>
      </c>
      <c r="Q23" s="1">
        <f t="shared" si="2"/>
        <v>14</v>
      </c>
      <c r="R23" s="1">
        <f t="shared" si="3"/>
        <v>-12.5</v>
      </c>
      <c r="S23" s="1">
        <f t="shared" si="0"/>
        <v>26.5</v>
      </c>
    </row>
    <row r="24" spans="1:19" x14ac:dyDescent="0.25">
      <c r="A24">
        <v>2011</v>
      </c>
      <c r="B24">
        <v>-11.3</v>
      </c>
      <c r="C24">
        <v>-16.600000000000001</v>
      </c>
      <c r="D24">
        <v>-3.5</v>
      </c>
      <c r="E24">
        <v>2.1</v>
      </c>
      <c r="F24">
        <v>5.7</v>
      </c>
      <c r="G24">
        <v>11.3</v>
      </c>
      <c r="H24">
        <v>14.1</v>
      </c>
      <c r="I24">
        <v>11</v>
      </c>
      <c r="J24">
        <v>9.4</v>
      </c>
      <c r="K24">
        <v>4.0999999999999996</v>
      </c>
      <c r="L24">
        <v>-1</v>
      </c>
      <c r="M24">
        <v>-2.1</v>
      </c>
      <c r="O24" s="1"/>
      <c r="P24" s="1">
        <f t="shared" si="1"/>
        <v>1.9333333333333329</v>
      </c>
      <c r="Q24" s="1">
        <f t="shared" si="2"/>
        <v>14.1</v>
      </c>
      <c r="R24" s="1">
        <f t="shared" si="3"/>
        <v>-16.600000000000001</v>
      </c>
      <c r="S24" s="1">
        <f t="shared" si="0"/>
        <v>30.700000000000003</v>
      </c>
    </row>
    <row r="25" spans="1:19" x14ac:dyDescent="0.25">
      <c r="A25">
        <v>2012</v>
      </c>
      <c r="B25">
        <v>-9.5</v>
      </c>
      <c r="C25">
        <v>-11.1</v>
      </c>
      <c r="D25">
        <v>-3.5</v>
      </c>
      <c r="E25">
        <v>-0.3</v>
      </c>
      <c r="F25">
        <v>6.3</v>
      </c>
      <c r="G25">
        <v>9.6999999999999993</v>
      </c>
      <c r="H25">
        <v>12.3</v>
      </c>
      <c r="I25">
        <v>10.199999999999999</v>
      </c>
      <c r="J25">
        <v>7.9</v>
      </c>
      <c r="K25">
        <v>1.9</v>
      </c>
      <c r="L25">
        <v>-2.2999999999999998</v>
      </c>
      <c r="M25">
        <v>-12.1</v>
      </c>
      <c r="O25" s="1"/>
      <c r="P25" s="1">
        <f t="shared" si="1"/>
        <v>0.79166666666666652</v>
      </c>
      <c r="Q25" s="1">
        <f t="shared" si="2"/>
        <v>12.3</v>
      </c>
      <c r="R25" s="1">
        <f t="shared" si="3"/>
        <v>-12.1</v>
      </c>
      <c r="S25" s="1">
        <f t="shared" si="0"/>
        <v>24.4</v>
      </c>
    </row>
    <row r="26" spans="1:19" x14ac:dyDescent="0.25">
      <c r="A26">
        <v>2013</v>
      </c>
      <c r="B26">
        <v>-6.5</v>
      </c>
      <c r="C26">
        <v>-7.6</v>
      </c>
      <c r="D26">
        <v>-9.6</v>
      </c>
      <c r="E26">
        <v>0.4</v>
      </c>
      <c r="F26">
        <v>8</v>
      </c>
      <c r="G26">
        <v>13.9</v>
      </c>
      <c r="H26">
        <v>14.7</v>
      </c>
      <c r="I26">
        <v>14.3</v>
      </c>
      <c r="J26">
        <v>9.6</v>
      </c>
      <c r="K26">
        <v>1.1000000000000001</v>
      </c>
      <c r="L26">
        <v>-3.4</v>
      </c>
      <c r="M26">
        <v>-5.8</v>
      </c>
      <c r="O26" s="1"/>
      <c r="P26" s="1">
        <f t="shared" si="1"/>
        <v>2.4250000000000003</v>
      </c>
      <c r="Q26" s="1">
        <f t="shared" si="2"/>
        <v>14.7</v>
      </c>
      <c r="R26" s="1">
        <f t="shared" si="3"/>
        <v>-9.6</v>
      </c>
      <c r="S26" s="1">
        <f t="shared" si="0"/>
        <v>24.299999999999997</v>
      </c>
    </row>
    <row r="27" spans="1:19" x14ac:dyDescent="0.25">
      <c r="A27">
        <v>2014</v>
      </c>
      <c r="B27">
        <v>-13.4</v>
      </c>
      <c r="C27">
        <v>-4.2</v>
      </c>
      <c r="D27">
        <v>-2.6</v>
      </c>
      <c r="E27">
        <v>-0.2</v>
      </c>
      <c r="F27">
        <v>4.2</v>
      </c>
      <c r="G27">
        <v>8.3000000000000007</v>
      </c>
      <c r="H27">
        <v>13.6</v>
      </c>
      <c r="I27">
        <v>12.8</v>
      </c>
      <c r="J27">
        <v>7.5</v>
      </c>
      <c r="K27">
        <v>0.2</v>
      </c>
      <c r="L27">
        <v>-3.3</v>
      </c>
      <c r="M27">
        <v>-7.2</v>
      </c>
      <c r="O27" s="1"/>
      <c r="P27" s="1">
        <f t="shared" si="1"/>
        <v>1.3083333333333333</v>
      </c>
      <c r="Q27" s="1">
        <f t="shared" si="2"/>
        <v>13.6</v>
      </c>
      <c r="R27" s="1">
        <f t="shared" si="3"/>
        <v>-13.4</v>
      </c>
      <c r="S27" s="1">
        <f t="shared" si="0"/>
        <v>27</v>
      </c>
    </row>
    <row r="28" spans="1:19" x14ac:dyDescent="0.25">
      <c r="A28">
        <v>2015</v>
      </c>
      <c r="B28">
        <v>-11.8</v>
      </c>
      <c r="C28">
        <v>-5.8</v>
      </c>
      <c r="D28">
        <v>-0.9</v>
      </c>
      <c r="E28">
        <v>0.9</v>
      </c>
      <c r="F28">
        <v>7</v>
      </c>
      <c r="G28">
        <v>9.8000000000000007</v>
      </c>
      <c r="H28">
        <v>9.9</v>
      </c>
      <c r="I28">
        <v>12.5</v>
      </c>
      <c r="J28">
        <v>9.6</v>
      </c>
      <c r="K28">
        <v>2.6</v>
      </c>
      <c r="L28">
        <v>-2.1</v>
      </c>
      <c r="M28">
        <v>-5.8</v>
      </c>
      <c r="O28" s="1"/>
      <c r="P28" s="1">
        <f t="shared" si="1"/>
        <v>2.1583333333333337</v>
      </c>
      <c r="Q28" s="1">
        <f t="shared" si="2"/>
        <v>12.5</v>
      </c>
      <c r="R28" s="1">
        <f t="shared" si="3"/>
        <v>-11.8</v>
      </c>
      <c r="S28" s="1">
        <f t="shared" si="0"/>
        <v>24.3</v>
      </c>
    </row>
    <row r="29" spans="1:19" x14ac:dyDescent="0.25">
      <c r="A29">
        <v>2016</v>
      </c>
      <c r="B29">
        <v>-16.5</v>
      </c>
      <c r="C29">
        <v>-5</v>
      </c>
      <c r="D29">
        <v>-2.2999999999999998</v>
      </c>
      <c r="E29">
        <v>1.8</v>
      </c>
      <c r="F29">
        <v>8.9</v>
      </c>
      <c r="G29">
        <v>10.6</v>
      </c>
      <c r="H29">
        <v>16</v>
      </c>
      <c r="I29">
        <v>12.5</v>
      </c>
      <c r="J29">
        <v>8.6</v>
      </c>
      <c r="K29">
        <v>3.5</v>
      </c>
      <c r="L29">
        <v>-3.8</v>
      </c>
      <c r="M29">
        <v>-4.9000000000000004</v>
      </c>
      <c r="O29" s="1"/>
      <c r="P29" s="1">
        <f t="shared" si="1"/>
        <v>2.4500000000000006</v>
      </c>
      <c r="Q29" s="1">
        <f t="shared" si="2"/>
        <v>16</v>
      </c>
      <c r="R29" s="1">
        <f t="shared" si="3"/>
        <v>-16.5</v>
      </c>
      <c r="S29" s="1">
        <f t="shared" si="0"/>
        <v>32.5</v>
      </c>
    </row>
    <row r="30" spans="1:19" x14ac:dyDescent="0.25">
      <c r="A30">
        <v>2017</v>
      </c>
      <c r="B30">
        <v>-7.9</v>
      </c>
      <c r="C30">
        <v>-7.6</v>
      </c>
      <c r="D30">
        <v>-3.5</v>
      </c>
      <c r="E30">
        <v>-2</v>
      </c>
      <c r="F30">
        <v>2</v>
      </c>
      <c r="G30">
        <v>6.9</v>
      </c>
      <c r="H30">
        <v>14.2</v>
      </c>
      <c r="I30">
        <v>11.2</v>
      </c>
      <c r="J30">
        <v>7.3</v>
      </c>
      <c r="K30">
        <v>1.9</v>
      </c>
      <c r="L30">
        <v>-3.8</v>
      </c>
      <c r="M30">
        <v>-8</v>
      </c>
      <c r="O30" s="1"/>
      <c r="P30" s="1">
        <f t="shared" si="1"/>
        <v>0.89166666666666627</v>
      </c>
      <c r="Q30" s="1">
        <f t="shared" si="2"/>
        <v>14.2</v>
      </c>
      <c r="R30" s="1">
        <f t="shared" si="3"/>
        <v>-8</v>
      </c>
      <c r="S30" s="1">
        <f t="shared" si="0"/>
        <v>22.2</v>
      </c>
    </row>
    <row r="31" spans="1:19" x14ac:dyDescent="0.25">
      <c r="A31">
        <v>2018</v>
      </c>
      <c r="B31">
        <v>-9.4</v>
      </c>
      <c r="C31">
        <v>-10.6</v>
      </c>
      <c r="D31">
        <v>-8</v>
      </c>
      <c r="E31">
        <v>-0.2</v>
      </c>
      <c r="F31">
        <v>7.6</v>
      </c>
      <c r="G31">
        <v>9.3000000000000007</v>
      </c>
      <c r="H31">
        <v>18.100000000000001</v>
      </c>
      <c r="I31">
        <v>12.8</v>
      </c>
      <c r="J31">
        <v>9</v>
      </c>
      <c r="K31">
        <v>1.5</v>
      </c>
      <c r="L31">
        <v>-0.1</v>
      </c>
      <c r="M31">
        <v>-5.4</v>
      </c>
      <c r="O31" s="1"/>
      <c r="P31" s="1">
        <f t="shared" si="1"/>
        <v>2.0500000000000003</v>
      </c>
      <c r="Q31" s="1">
        <f t="shared" si="2"/>
        <v>18.100000000000001</v>
      </c>
      <c r="R31" s="1">
        <f t="shared" si="3"/>
        <v>-10.6</v>
      </c>
      <c r="S31" s="1">
        <f t="shared" si="0"/>
        <v>28.700000000000003</v>
      </c>
    </row>
    <row r="32" spans="1:19" x14ac:dyDescent="0.25">
      <c r="A32">
        <v>2019</v>
      </c>
      <c r="B32">
        <v>-15.9</v>
      </c>
      <c r="C32">
        <v>-9.5</v>
      </c>
      <c r="D32">
        <v>-5.0999999999999996</v>
      </c>
      <c r="E32">
        <v>1.9</v>
      </c>
      <c r="F32">
        <v>4.5999999999999996</v>
      </c>
      <c r="G32">
        <v>8.6</v>
      </c>
      <c r="H32">
        <v>10.7</v>
      </c>
      <c r="O32" s="1"/>
      <c r="P32" s="1">
        <f t="shared" si="1"/>
        <v>-0.6714285714285716</v>
      </c>
      <c r="Q32" s="1">
        <f t="shared" si="2"/>
        <v>10.7</v>
      </c>
      <c r="R32" s="1">
        <f t="shared" si="3"/>
        <v>-15.9</v>
      </c>
      <c r="S32" s="1">
        <f t="shared" si="0"/>
        <v>26.6</v>
      </c>
    </row>
    <row r="33" spans="1:19" x14ac:dyDescent="0.25">
      <c r="A33" t="s">
        <v>39</v>
      </c>
      <c r="B33" s="1">
        <f>AVERAGE(B2:B32)</f>
        <v>-9.7999999999999989</v>
      </c>
      <c r="C33" s="1">
        <f t="shared" ref="C33:M33" si="4">AVERAGE(C2:C32)</f>
        <v>-9.1612903225806459</v>
      </c>
      <c r="D33" s="1">
        <f t="shared" si="4"/>
        <v>-4.8806451612903228</v>
      </c>
      <c r="E33" s="1">
        <f t="shared" si="4"/>
        <v>-0.11612903225806458</v>
      </c>
      <c r="F33" s="1">
        <f t="shared" si="4"/>
        <v>4.6387096774193548</v>
      </c>
      <c r="G33" s="1">
        <f t="shared" si="4"/>
        <v>9.4322580645161302</v>
      </c>
      <c r="H33" s="1">
        <f t="shared" si="4"/>
        <v>13.176666666666669</v>
      </c>
      <c r="I33" s="1">
        <f t="shared" si="4"/>
        <v>11.613333333333335</v>
      </c>
      <c r="J33" s="1">
        <f t="shared" si="4"/>
        <v>7.4448275862068956</v>
      </c>
      <c r="K33" s="1">
        <f t="shared" si="4"/>
        <v>1.5965517241379312</v>
      </c>
      <c r="L33" s="1">
        <f t="shared" si="4"/>
        <v>-4.2033333333333323</v>
      </c>
      <c r="M33" s="1">
        <f t="shared" si="4"/>
        <v>-6.9233333333333347</v>
      </c>
    </row>
    <row r="34" spans="1:19" x14ac:dyDescent="0.25">
      <c r="A34" t="s">
        <v>35</v>
      </c>
      <c r="B34" s="3">
        <f>_xlfn.STDEV.S(B2:B32)</f>
        <v>3.3793490497431642</v>
      </c>
      <c r="C34" s="3">
        <f t="shared" ref="C34:M34" si="5">_xlfn.STDEV.S(C2:C32)</f>
        <v>3.849387606650772</v>
      </c>
      <c r="D34" s="3">
        <f t="shared" si="5"/>
        <v>2.5448535458631927</v>
      </c>
      <c r="E34" s="3">
        <f t="shared" si="5"/>
        <v>1.8866366500898804</v>
      </c>
      <c r="F34" s="3">
        <f t="shared" si="5"/>
        <v>1.9372966421201192</v>
      </c>
      <c r="G34" s="3">
        <f t="shared" si="5"/>
        <v>1.8166612409902123</v>
      </c>
      <c r="H34" s="3">
        <f t="shared" si="5"/>
        <v>1.9259898186670532</v>
      </c>
      <c r="I34" s="3">
        <f t="shared" si="5"/>
        <v>1.2832430181684789</v>
      </c>
      <c r="J34" s="3">
        <f t="shared" si="5"/>
        <v>1.5190660210651501</v>
      </c>
      <c r="K34" s="3">
        <f t="shared" si="5"/>
        <v>1.9625935389210827</v>
      </c>
      <c r="L34" s="3">
        <f t="shared" si="5"/>
        <v>2.6611487451245868</v>
      </c>
      <c r="M34" s="3">
        <f t="shared" si="5"/>
        <v>2.8685792871100477</v>
      </c>
      <c r="P34" s="1">
        <f>AVERAGE(P2:P32)</f>
        <v>0.97063817902527594</v>
      </c>
      <c r="Q34" s="1">
        <f t="shared" ref="Q34:S34" si="6">AVERAGE(Q2:Q32)</f>
        <v>13.370967741935488</v>
      </c>
      <c r="R34" s="1">
        <f t="shared" si="6"/>
        <v>-11.870967741935488</v>
      </c>
      <c r="S34" s="1">
        <f t="shared" si="6"/>
        <v>25.241935483870968</v>
      </c>
    </row>
  </sheetData>
  <phoneticPr fontId="1" type="noConversion"/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F453A69B-4DE5-4F6C-81E7-BD50A8A5E7B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Murmansk!B2:M2</xm:f>
              <xm:sqref>N2</xm:sqref>
            </x14:sparkline>
            <x14:sparkline>
              <xm:f>Murmansk!B3:M3</xm:f>
              <xm:sqref>N3</xm:sqref>
            </x14:sparkline>
            <x14:sparkline>
              <xm:f>Murmansk!B4:M4</xm:f>
              <xm:sqref>N4</xm:sqref>
            </x14:sparkline>
            <x14:sparkline>
              <xm:f>Murmansk!B5:M5</xm:f>
              <xm:sqref>N5</xm:sqref>
            </x14:sparkline>
            <x14:sparkline>
              <xm:f>Murmansk!B6:M6</xm:f>
              <xm:sqref>N6</xm:sqref>
            </x14:sparkline>
            <x14:sparkline>
              <xm:f>Murmansk!B7:M7</xm:f>
              <xm:sqref>N7</xm:sqref>
            </x14:sparkline>
            <x14:sparkline>
              <xm:f>Murmansk!B8:M8</xm:f>
              <xm:sqref>N8</xm:sqref>
            </x14:sparkline>
            <x14:sparkline>
              <xm:f>Murmansk!B9:M9</xm:f>
              <xm:sqref>N9</xm:sqref>
            </x14:sparkline>
            <x14:sparkline>
              <xm:f>Murmansk!B10:M10</xm:f>
              <xm:sqref>N10</xm:sqref>
            </x14:sparkline>
            <x14:sparkline>
              <xm:f>Murmansk!B11:M11</xm:f>
              <xm:sqref>N11</xm:sqref>
            </x14:sparkline>
            <x14:sparkline>
              <xm:f>Murmansk!B12:M12</xm:f>
              <xm:sqref>N12</xm:sqref>
            </x14:sparkline>
            <x14:sparkline>
              <xm:f>Murmansk!B13:M13</xm:f>
              <xm:sqref>N13</xm:sqref>
            </x14:sparkline>
            <x14:sparkline>
              <xm:f>Murmansk!B14:M14</xm:f>
              <xm:sqref>N14</xm:sqref>
            </x14:sparkline>
            <x14:sparkline>
              <xm:f>Murmansk!B15:M15</xm:f>
              <xm:sqref>N15</xm:sqref>
            </x14:sparkline>
            <x14:sparkline>
              <xm:f>Murmansk!B16:M16</xm:f>
              <xm:sqref>N16</xm:sqref>
            </x14:sparkline>
            <x14:sparkline>
              <xm:f>Murmansk!B17:M17</xm:f>
              <xm:sqref>N17</xm:sqref>
            </x14:sparkline>
            <x14:sparkline>
              <xm:f>Murmansk!B18:M18</xm:f>
              <xm:sqref>N18</xm:sqref>
            </x14:sparkline>
            <x14:sparkline>
              <xm:f>Murmansk!B19:M19</xm:f>
              <xm:sqref>N19</xm:sqref>
            </x14:sparkline>
            <x14:sparkline>
              <xm:f>Murmansk!B20:M20</xm:f>
              <xm:sqref>N20</xm:sqref>
            </x14:sparkline>
            <x14:sparkline>
              <xm:f>Murmansk!B21:M21</xm:f>
              <xm:sqref>N21</xm:sqref>
            </x14:sparkline>
            <x14:sparkline>
              <xm:f>Murmansk!B22:M22</xm:f>
              <xm:sqref>N22</xm:sqref>
            </x14:sparkline>
            <x14:sparkline>
              <xm:f>Murmansk!B23:M23</xm:f>
              <xm:sqref>N23</xm:sqref>
            </x14:sparkline>
            <x14:sparkline>
              <xm:f>Murmansk!B24:M24</xm:f>
              <xm:sqref>N24</xm:sqref>
            </x14:sparkline>
            <x14:sparkline>
              <xm:f>Murmansk!B25:M25</xm:f>
              <xm:sqref>N25</xm:sqref>
            </x14:sparkline>
            <x14:sparkline>
              <xm:f>Murmansk!B26:M26</xm:f>
              <xm:sqref>N26</xm:sqref>
            </x14:sparkline>
            <x14:sparkline>
              <xm:f>Murmansk!B27:M27</xm:f>
              <xm:sqref>N27</xm:sqref>
            </x14:sparkline>
            <x14:sparkline>
              <xm:f>Murmansk!B28:M28</xm:f>
              <xm:sqref>N28</xm:sqref>
            </x14:sparkline>
            <x14:sparkline>
              <xm:f>Murmansk!B29:M29</xm:f>
              <xm:sqref>N29</xm:sqref>
            </x14:sparkline>
            <x14:sparkline>
              <xm:f>Murmansk!B30:M30</xm:f>
              <xm:sqref>N30</xm:sqref>
            </x14:sparkline>
            <x14:sparkline>
              <xm:f>Murmansk!B31:M31</xm:f>
              <xm:sqref>N31</xm:sqref>
            </x14:sparkline>
            <x14:sparkline>
              <xm:f>Murmansk!B32:M32</xm:f>
              <xm:sqref>N32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7F6A-B8F0-44CB-A028-3AEE02E09BB7}">
  <dimension ref="A1:W34"/>
  <sheetViews>
    <sheetView workbookViewId="0">
      <selection activeCell="J51" sqref="J51"/>
    </sheetView>
  </sheetViews>
  <sheetFormatPr defaultRowHeight="15" x14ac:dyDescent="0.25"/>
  <cols>
    <col min="4" max="4" width="9.28515625" customWidth="1"/>
  </cols>
  <sheetData>
    <row r="1" spans="1:2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P1" t="s">
        <v>38</v>
      </c>
      <c r="Q1" t="s">
        <v>37</v>
      </c>
      <c r="R1" t="s">
        <v>36</v>
      </c>
      <c r="S1" t="s">
        <v>33</v>
      </c>
      <c r="V1" t="s">
        <v>34</v>
      </c>
      <c r="W1">
        <v>12.2</v>
      </c>
    </row>
    <row r="2" spans="1:23" x14ac:dyDescent="0.25">
      <c r="A2">
        <v>1989</v>
      </c>
      <c r="B2">
        <v>-18.100000000000001</v>
      </c>
      <c r="C2">
        <v>-12.7</v>
      </c>
      <c r="D2">
        <v>-4.2</v>
      </c>
      <c r="E2">
        <v>-5.2</v>
      </c>
      <c r="F2">
        <v>6.1</v>
      </c>
      <c r="G2">
        <v>14.9</v>
      </c>
      <c r="H2">
        <v>16.100000000000001</v>
      </c>
      <c r="I2">
        <v>12.6</v>
      </c>
      <c r="J2">
        <v>7.9</v>
      </c>
      <c r="K2">
        <v>0.1</v>
      </c>
      <c r="L2">
        <v>-9.1</v>
      </c>
      <c r="M2">
        <v>-15.2</v>
      </c>
      <c r="P2" s="1">
        <f>AVERAGE(B2:M2)</f>
        <v>-0.56666666666666654</v>
      </c>
      <c r="Q2" s="1">
        <f>MAX(B2:M2)</f>
        <v>16.100000000000001</v>
      </c>
      <c r="R2" s="1">
        <f>MIN(B2:M2)</f>
        <v>-18.100000000000001</v>
      </c>
      <c r="S2" s="1">
        <f t="shared" ref="S2:S32" si="0">MAX(B2:M2)-MIN(B2:M2)</f>
        <v>34.200000000000003</v>
      </c>
      <c r="W2">
        <v>17.7</v>
      </c>
    </row>
    <row r="3" spans="1:23" x14ac:dyDescent="0.25">
      <c r="A3">
        <v>1990</v>
      </c>
      <c r="B3">
        <v>-20.7</v>
      </c>
      <c r="C3">
        <v>-15.2</v>
      </c>
      <c r="D3">
        <v>-8.3000000000000007</v>
      </c>
      <c r="E3">
        <v>-0.6</v>
      </c>
      <c r="P3" s="1">
        <f t="shared" ref="P3:P32" si="1">AVERAGE(B3:M3)</f>
        <v>-11.200000000000001</v>
      </c>
      <c r="Q3" s="1">
        <f t="shared" ref="Q3:Q32" si="2">MAX(B3:M3)</f>
        <v>-0.6</v>
      </c>
      <c r="R3" s="1">
        <f t="shared" ref="R3:R32" si="3">MIN(B3:M3)</f>
        <v>-20.7</v>
      </c>
      <c r="S3" s="1">
        <f t="shared" si="0"/>
        <v>20.099999999999998</v>
      </c>
    </row>
    <row r="4" spans="1:23" x14ac:dyDescent="0.25">
      <c r="A4">
        <v>1991</v>
      </c>
      <c r="B4">
        <v>-18.5</v>
      </c>
      <c r="C4">
        <v>-11.2</v>
      </c>
      <c r="D4">
        <v>-14</v>
      </c>
      <c r="E4">
        <v>-1.3</v>
      </c>
      <c r="F4">
        <v>4.9000000000000004</v>
      </c>
      <c r="G4">
        <v>13.1</v>
      </c>
      <c r="H4">
        <v>12.2</v>
      </c>
      <c r="I4">
        <v>10.9</v>
      </c>
      <c r="J4">
        <v>7.2</v>
      </c>
      <c r="K4">
        <v>2.4</v>
      </c>
      <c r="L4">
        <v>-5.5</v>
      </c>
      <c r="P4" s="1">
        <f t="shared" si="1"/>
        <v>1.8181818181818118E-2</v>
      </c>
      <c r="Q4" s="1">
        <f t="shared" si="2"/>
        <v>13.1</v>
      </c>
      <c r="R4" s="1">
        <f t="shared" si="3"/>
        <v>-18.5</v>
      </c>
      <c r="S4" s="1">
        <f t="shared" si="0"/>
        <v>31.6</v>
      </c>
    </row>
    <row r="5" spans="1:23" x14ac:dyDescent="0.25">
      <c r="A5">
        <v>1992</v>
      </c>
      <c r="B5">
        <v>-19</v>
      </c>
      <c r="C5">
        <v>-11.1</v>
      </c>
      <c r="E5">
        <v>-13.7</v>
      </c>
      <c r="F5">
        <v>3.8</v>
      </c>
      <c r="G5">
        <v>7.7</v>
      </c>
      <c r="I5">
        <v>11</v>
      </c>
      <c r="J5">
        <v>8.6</v>
      </c>
      <c r="K5">
        <v>-7.8</v>
      </c>
      <c r="L5">
        <v>-15.2</v>
      </c>
      <c r="M5">
        <v>-8.1</v>
      </c>
      <c r="P5" s="1">
        <f t="shared" si="1"/>
        <v>-4.38</v>
      </c>
      <c r="Q5" s="1">
        <f t="shared" si="2"/>
        <v>11</v>
      </c>
      <c r="R5" s="1">
        <f t="shared" si="3"/>
        <v>-19</v>
      </c>
      <c r="S5" s="1">
        <f t="shared" si="0"/>
        <v>30</v>
      </c>
    </row>
    <row r="6" spans="1:23" x14ac:dyDescent="0.25">
      <c r="A6">
        <v>1993</v>
      </c>
      <c r="B6">
        <v>-11.1</v>
      </c>
      <c r="C6">
        <v>-11.5</v>
      </c>
      <c r="D6">
        <v>-9</v>
      </c>
      <c r="E6">
        <v>-6.2</v>
      </c>
      <c r="F6">
        <v>1.2</v>
      </c>
      <c r="G6">
        <v>16.899999999999999</v>
      </c>
      <c r="H6">
        <v>16.600000000000001</v>
      </c>
      <c r="I6">
        <v>12.2</v>
      </c>
      <c r="J6">
        <v>5.4</v>
      </c>
      <c r="K6">
        <v>-1.5</v>
      </c>
      <c r="L6">
        <v>-8</v>
      </c>
      <c r="M6">
        <v>-11.8</v>
      </c>
      <c r="P6" s="1">
        <f t="shared" si="1"/>
        <v>-0.56666666666666687</v>
      </c>
      <c r="Q6" s="1">
        <f t="shared" si="2"/>
        <v>16.899999999999999</v>
      </c>
      <c r="R6" s="1">
        <f t="shared" si="3"/>
        <v>-11.8</v>
      </c>
      <c r="S6" s="1">
        <f t="shared" si="0"/>
        <v>28.7</v>
      </c>
    </row>
    <row r="7" spans="1:23" x14ac:dyDescent="0.25">
      <c r="A7">
        <v>1994</v>
      </c>
      <c r="B7">
        <v>-14.5</v>
      </c>
      <c r="C7">
        <v>-21.2</v>
      </c>
      <c r="D7">
        <v>-6.7</v>
      </c>
      <c r="E7">
        <v>-1.3</v>
      </c>
      <c r="F7">
        <v>-1.1000000000000001</v>
      </c>
      <c r="H7">
        <v>12.5</v>
      </c>
      <c r="I7">
        <v>11.5</v>
      </c>
      <c r="J7">
        <v>6.8</v>
      </c>
      <c r="K7">
        <v>0.4</v>
      </c>
      <c r="L7">
        <v>-14.3</v>
      </c>
      <c r="M7">
        <v>-9.3000000000000007</v>
      </c>
      <c r="P7" s="1">
        <f t="shared" si="1"/>
        <v>-3.3818181818181823</v>
      </c>
      <c r="Q7" s="1">
        <f t="shared" si="2"/>
        <v>12.5</v>
      </c>
      <c r="R7" s="1">
        <f t="shared" si="3"/>
        <v>-21.2</v>
      </c>
      <c r="S7" s="1">
        <f t="shared" si="0"/>
        <v>33.700000000000003</v>
      </c>
    </row>
    <row r="8" spans="1:23" x14ac:dyDescent="0.25">
      <c r="A8">
        <v>1995</v>
      </c>
      <c r="B8">
        <v>-7.5</v>
      </c>
      <c r="D8">
        <v>-6.6</v>
      </c>
      <c r="E8">
        <v>2.2000000000000002</v>
      </c>
      <c r="F8">
        <v>5</v>
      </c>
      <c r="G8">
        <v>8.9</v>
      </c>
      <c r="H8">
        <v>13.8</v>
      </c>
      <c r="I8">
        <v>12.5</v>
      </c>
      <c r="J8">
        <v>8.1</v>
      </c>
      <c r="K8">
        <v>-0.9</v>
      </c>
      <c r="L8">
        <v>-12.3</v>
      </c>
      <c r="M8">
        <v>-15.2</v>
      </c>
      <c r="P8" s="1">
        <f t="shared" si="1"/>
        <v>0.72727272727272796</v>
      </c>
      <c r="Q8" s="1">
        <f t="shared" si="2"/>
        <v>13.8</v>
      </c>
      <c r="R8" s="1">
        <f t="shared" si="3"/>
        <v>-15.2</v>
      </c>
      <c r="S8" s="1">
        <f t="shared" si="0"/>
        <v>29</v>
      </c>
    </row>
    <row r="9" spans="1:23" x14ac:dyDescent="0.25">
      <c r="A9">
        <v>1996</v>
      </c>
      <c r="B9">
        <v>-8.5</v>
      </c>
      <c r="C9">
        <v>-15</v>
      </c>
      <c r="D9">
        <v>-5.7</v>
      </c>
      <c r="E9">
        <v>-6.6</v>
      </c>
      <c r="F9">
        <v>1.8</v>
      </c>
      <c r="G9">
        <v>8.6999999999999993</v>
      </c>
      <c r="H9">
        <v>13.2</v>
      </c>
      <c r="I9">
        <v>9.1</v>
      </c>
      <c r="J9">
        <v>3.9</v>
      </c>
      <c r="K9">
        <v>1.6</v>
      </c>
      <c r="L9">
        <v>-0.9</v>
      </c>
      <c r="M9">
        <v>-11.7</v>
      </c>
      <c r="P9" s="1">
        <f t="shared" si="1"/>
        <v>-0.84166666666666679</v>
      </c>
      <c r="Q9" s="1">
        <f t="shared" si="2"/>
        <v>13.2</v>
      </c>
      <c r="R9" s="1">
        <f t="shared" si="3"/>
        <v>-15</v>
      </c>
      <c r="S9" s="1">
        <f t="shared" si="0"/>
        <v>28.2</v>
      </c>
    </row>
    <row r="10" spans="1:23" x14ac:dyDescent="0.25">
      <c r="A10">
        <v>1997</v>
      </c>
      <c r="B10">
        <v>-19.399999999999999</v>
      </c>
      <c r="C10">
        <v>-20.5</v>
      </c>
      <c r="D10">
        <v>-10.7</v>
      </c>
      <c r="E10">
        <v>-3</v>
      </c>
      <c r="G10">
        <v>8.1</v>
      </c>
      <c r="H10">
        <v>9.4</v>
      </c>
      <c r="I10">
        <v>7.6</v>
      </c>
      <c r="J10">
        <v>8.6</v>
      </c>
      <c r="K10">
        <v>0.1</v>
      </c>
      <c r="L10">
        <v>-11.4</v>
      </c>
      <c r="M10">
        <v>-18.7</v>
      </c>
      <c r="P10" s="1">
        <f t="shared" si="1"/>
        <v>-4.5363636363636353</v>
      </c>
      <c r="Q10" s="1">
        <f t="shared" si="2"/>
        <v>9.4</v>
      </c>
      <c r="R10" s="1">
        <f t="shared" si="3"/>
        <v>-20.5</v>
      </c>
      <c r="S10" s="1">
        <f t="shared" si="0"/>
        <v>29.9</v>
      </c>
    </row>
    <row r="11" spans="1:23" x14ac:dyDescent="0.25">
      <c r="A11">
        <v>1998</v>
      </c>
      <c r="B11">
        <v>-18.600000000000001</v>
      </c>
      <c r="C11">
        <v>-29.8</v>
      </c>
      <c r="D11">
        <v>-10.1</v>
      </c>
      <c r="E11">
        <v>-11.7</v>
      </c>
      <c r="F11">
        <v>0.1</v>
      </c>
      <c r="G11">
        <v>8.5</v>
      </c>
      <c r="H11">
        <v>18.5</v>
      </c>
      <c r="I11">
        <v>11.4</v>
      </c>
      <c r="J11">
        <v>4.3</v>
      </c>
      <c r="K11">
        <v>-2.9</v>
      </c>
      <c r="L11">
        <v>-16.100000000000001</v>
      </c>
      <c r="M11">
        <v>-16.600000000000001</v>
      </c>
      <c r="P11" s="1">
        <f t="shared" si="1"/>
        <v>-5.2500000000000009</v>
      </c>
      <c r="Q11" s="1">
        <f t="shared" si="2"/>
        <v>18.5</v>
      </c>
      <c r="R11" s="1">
        <f t="shared" si="3"/>
        <v>-29.8</v>
      </c>
      <c r="S11" s="1">
        <f t="shared" si="0"/>
        <v>48.3</v>
      </c>
    </row>
    <row r="12" spans="1:23" x14ac:dyDescent="0.25">
      <c r="A12">
        <v>1999</v>
      </c>
      <c r="B12">
        <v>-25.6</v>
      </c>
      <c r="C12">
        <v>-15.6</v>
      </c>
      <c r="D12">
        <v>-12.5</v>
      </c>
      <c r="E12">
        <v>-8.6</v>
      </c>
      <c r="F12">
        <v>-4.2</v>
      </c>
      <c r="G12">
        <v>8.4</v>
      </c>
      <c r="I12">
        <v>11.1</v>
      </c>
      <c r="J12">
        <v>6.4</v>
      </c>
      <c r="K12">
        <v>2.6</v>
      </c>
      <c r="L12">
        <v>-11.9</v>
      </c>
      <c r="M12">
        <v>-8.1999999999999993</v>
      </c>
      <c r="P12" s="1">
        <f t="shared" si="1"/>
        <v>-5.2818181818181813</v>
      </c>
      <c r="Q12" s="1">
        <f t="shared" si="2"/>
        <v>11.1</v>
      </c>
      <c r="R12" s="1">
        <f t="shared" si="3"/>
        <v>-25.6</v>
      </c>
      <c r="S12" s="1">
        <f t="shared" si="0"/>
        <v>36.700000000000003</v>
      </c>
    </row>
    <row r="13" spans="1:23" x14ac:dyDescent="0.25">
      <c r="A13">
        <v>2000</v>
      </c>
      <c r="B13">
        <v>-20.2</v>
      </c>
      <c r="C13">
        <v>-12</v>
      </c>
      <c r="D13">
        <v>-7.1</v>
      </c>
      <c r="E13">
        <v>-2.1</v>
      </c>
      <c r="F13">
        <v>2.9</v>
      </c>
      <c r="G13">
        <v>12</v>
      </c>
      <c r="H13">
        <v>16.7</v>
      </c>
      <c r="I13">
        <v>11.7</v>
      </c>
      <c r="J13">
        <v>6.9</v>
      </c>
      <c r="K13">
        <v>2.9</v>
      </c>
      <c r="L13">
        <v>-4.5999999999999996</v>
      </c>
      <c r="M13">
        <v>-17.399999999999999</v>
      </c>
      <c r="P13" s="1">
        <f t="shared" si="1"/>
        <v>-0.85833333333333384</v>
      </c>
      <c r="Q13" s="1">
        <f t="shared" si="2"/>
        <v>16.7</v>
      </c>
      <c r="R13" s="1">
        <f t="shared" si="3"/>
        <v>-20.2</v>
      </c>
      <c r="S13" s="1">
        <f t="shared" si="0"/>
        <v>36.9</v>
      </c>
    </row>
    <row r="14" spans="1:23" x14ac:dyDescent="0.25">
      <c r="A14">
        <v>2001</v>
      </c>
      <c r="B14">
        <v>-13.8</v>
      </c>
      <c r="C14">
        <v>-23.2</v>
      </c>
      <c r="D14">
        <v>-15.4</v>
      </c>
      <c r="E14">
        <v>-2.6</v>
      </c>
      <c r="F14">
        <v>2.2999999999999998</v>
      </c>
      <c r="G14">
        <v>9.4</v>
      </c>
      <c r="H14">
        <v>13.8</v>
      </c>
      <c r="I14">
        <v>13.3</v>
      </c>
      <c r="J14">
        <v>9.4</v>
      </c>
      <c r="K14">
        <v>-2.6</v>
      </c>
      <c r="L14">
        <v>-10.8</v>
      </c>
      <c r="M14">
        <v>-14.7</v>
      </c>
      <c r="P14" s="1">
        <f t="shared" si="1"/>
        <v>-2.9083333333333337</v>
      </c>
      <c r="Q14" s="1">
        <f t="shared" si="2"/>
        <v>13.8</v>
      </c>
      <c r="R14" s="1">
        <f t="shared" si="3"/>
        <v>-23.2</v>
      </c>
      <c r="S14" s="1">
        <f t="shared" si="0"/>
        <v>37</v>
      </c>
    </row>
    <row r="15" spans="1:23" x14ac:dyDescent="0.25">
      <c r="A15">
        <v>2002</v>
      </c>
      <c r="B15">
        <v>-22.1</v>
      </c>
      <c r="C15">
        <v>-14</v>
      </c>
      <c r="D15">
        <v>-10.7</v>
      </c>
      <c r="E15">
        <v>-2.5</v>
      </c>
      <c r="F15">
        <v>0.6</v>
      </c>
      <c r="G15">
        <v>7.9</v>
      </c>
      <c r="H15">
        <v>14.4</v>
      </c>
      <c r="I15">
        <v>8.4</v>
      </c>
      <c r="J15">
        <v>3.9</v>
      </c>
      <c r="K15">
        <v>0.1</v>
      </c>
      <c r="L15">
        <v>-11</v>
      </c>
      <c r="M15">
        <v>-15.4</v>
      </c>
      <c r="P15" s="1">
        <f t="shared" si="1"/>
        <v>-3.3666666666666667</v>
      </c>
      <c r="Q15" s="1">
        <f t="shared" si="2"/>
        <v>14.4</v>
      </c>
      <c r="R15" s="1">
        <f t="shared" si="3"/>
        <v>-22.1</v>
      </c>
      <c r="S15" s="1">
        <f t="shared" si="0"/>
        <v>36.5</v>
      </c>
    </row>
    <row r="16" spans="1:23" x14ac:dyDescent="0.25">
      <c r="A16">
        <v>2003</v>
      </c>
      <c r="B16">
        <v>-20.8</v>
      </c>
      <c r="C16">
        <v>-14.2</v>
      </c>
      <c r="D16">
        <v>-10.4</v>
      </c>
      <c r="E16">
        <v>-4.3</v>
      </c>
      <c r="F16">
        <v>4.5</v>
      </c>
      <c r="G16">
        <v>7.1</v>
      </c>
      <c r="H16">
        <v>15.4</v>
      </c>
      <c r="J16">
        <v>7.6</v>
      </c>
      <c r="K16">
        <v>-0.1</v>
      </c>
      <c r="L16">
        <v>-5.5</v>
      </c>
      <c r="M16">
        <v>-8.9</v>
      </c>
      <c r="P16" s="1">
        <f t="shared" si="1"/>
        <v>-2.6909090909090905</v>
      </c>
      <c r="Q16" s="1">
        <f t="shared" si="2"/>
        <v>15.4</v>
      </c>
      <c r="R16" s="1">
        <f t="shared" si="3"/>
        <v>-20.8</v>
      </c>
      <c r="S16" s="1">
        <f t="shared" si="0"/>
        <v>36.200000000000003</v>
      </c>
    </row>
    <row r="17" spans="1:19" x14ac:dyDescent="0.25">
      <c r="A17">
        <v>2004</v>
      </c>
      <c r="B17">
        <v>-10.9</v>
      </c>
      <c r="C17">
        <v>-15.5</v>
      </c>
      <c r="D17">
        <v>-15</v>
      </c>
      <c r="E17">
        <v>-7.1</v>
      </c>
      <c r="F17">
        <v>1.6</v>
      </c>
      <c r="G17">
        <v>9.8000000000000007</v>
      </c>
      <c r="H17">
        <v>19.3</v>
      </c>
      <c r="I17">
        <v>11.7</v>
      </c>
      <c r="J17">
        <v>7.3</v>
      </c>
      <c r="K17">
        <v>0.3</v>
      </c>
      <c r="L17">
        <v>-7.5</v>
      </c>
      <c r="M17">
        <v>-12.1</v>
      </c>
      <c r="P17" s="1">
        <f t="shared" si="1"/>
        <v>-1.5083333333333329</v>
      </c>
      <c r="Q17" s="1">
        <f t="shared" si="2"/>
        <v>19.3</v>
      </c>
      <c r="R17" s="1">
        <f t="shared" si="3"/>
        <v>-15.5</v>
      </c>
      <c r="S17" s="1">
        <f t="shared" si="0"/>
        <v>34.799999999999997</v>
      </c>
    </row>
    <row r="18" spans="1:19" x14ac:dyDescent="0.25">
      <c r="A18">
        <v>2005</v>
      </c>
      <c r="B18">
        <v>-9.5</v>
      </c>
      <c r="C18">
        <v>-12.7</v>
      </c>
      <c r="D18">
        <v>-17</v>
      </c>
      <c r="E18">
        <v>-6.6</v>
      </c>
      <c r="F18">
        <v>4.9000000000000004</v>
      </c>
      <c r="G18">
        <v>9.8000000000000007</v>
      </c>
      <c r="H18">
        <v>14.9</v>
      </c>
      <c r="I18">
        <v>13.8</v>
      </c>
      <c r="J18">
        <v>8.9</v>
      </c>
      <c r="K18">
        <v>4.2</v>
      </c>
      <c r="L18">
        <v>0.7</v>
      </c>
      <c r="M18">
        <v>-7.7</v>
      </c>
      <c r="P18" s="1">
        <f t="shared" si="1"/>
        <v>0.30833333333333318</v>
      </c>
      <c r="Q18" s="1">
        <f t="shared" si="2"/>
        <v>14.9</v>
      </c>
      <c r="R18" s="1">
        <f t="shared" si="3"/>
        <v>-17</v>
      </c>
      <c r="S18" s="1">
        <f t="shared" si="0"/>
        <v>31.9</v>
      </c>
    </row>
    <row r="19" spans="1:19" x14ac:dyDescent="0.25">
      <c r="A19">
        <v>2006</v>
      </c>
      <c r="B19">
        <v>-20.9</v>
      </c>
      <c r="C19">
        <v>-17</v>
      </c>
      <c r="D19" s="2">
        <v>-12.2</v>
      </c>
      <c r="E19">
        <v>-5.3</v>
      </c>
      <c r="F19">
        <v>3.7</v>
      </c>
      <c r="G19">
        <v>13.2</v>
      </c>
      <c r="H19">
        <v>12.1</v>
      </c>
      <c r="I19">
        <v>11.1</v>
      </c>
      <c r="J19">
        <v>7.2</v>
      </c>
      <c r="K19">
        <v>-2</v>
      </c>
      <c r="L19">
        <v>-10.6</v>
      </c>
      <c r="M19">
        <v>-9.5</v>
      </c>
      <c r="P19" s="1">
        <f t="shared" si="1"/>
        <v>-2.5166666666666653</v>
      </c>
      <c r="Q19" s="1">
        <f t="shared" si="2"/>
        <v>13.2</v>
      </c>
      <c r="R19" s="1">
        <f t="shared" si="3"/>
        <v>-20.9</v>
      </c>
      <c r="S19" s="1">
        <f t="shared" si="0"/>
        <v>34.099999999999994</v>
      </c>
    </row>
    <row r="20" spans="1:19" x14ac:dyDescent="0.25">
      <c r="A20">
        <v>2007</v>
      </c>
      <c r="B20">
        <v>-9.3000000000000007</v>
      </c>
      <c r="C20">
        <v>-21.7</v>
      </c>
      <c r="D20">
        <v>-3.3</v>
      </c>
      <c r="E20">
        <v>-1.3</v>
      </c>
      <c r="F20">
        <v>1.7</v>
      </c>
      <c r="G20">
        <v>9.5</v>
      </c>
      <c r="H20">
        <v>17.3</v>
      </c>
      <c r="I20">
        <v>13.1</v>
      </c>
      <c r="J20">
        <v>8.1</v>
      </c>
      <c r="K20">
        <v>4.5999999999999996</v>
      </c>
      <c r="L20">
        <v>-6.3</v>
      </c>
      <c r="M20">
        <v>-5.7</v>
      </c>
      <c r="P20" s="1">
        <f t="shared" si="1"/>
        <v>0.55833333333333413</v>
      </c>
      <c r="Q20" s="1">
        <f t="shared" si="2"/>
        <v>17.3</v>
      </c>
      <c r="R20" s="1">
        <f t="shared" si="3"/>
        <v>-21.7</v>
      </c>
      <c r="S20" s="1">
        <f t="shared" si="0"/>
        <v>39</v>
      </c>
    </row>
    <row r="21" spans="1:19" x14ac:dyDescent="0.25">
      <c r="A21">
        <v>2008</v>
      </c>
      <c r="B21">
        <v>-8.1</v>
      </c>
      <c r="C21">
        <v>-13.4</v>
      </c>
      <c r="D21">
        <v>-13.4</v>
      </c>
      <c r="E21">
        <v>-6.5</v>
      </c>
      <c r="F21">
        <v>0</v>
      </c>
      <c r="G21">
        <v>10.1</v>
      </c>
      <c r="H21">
        <v>17</v>
      </c>
      <c r="I21">
        <v>10.8</v>
      </c>
      <c r="J21">
        <v>6.8</v>
      </c>
      <c r="K21">
        <v>3.2</v>
      </c>
      <c r="L21">
        <v>-5.6</v>
      </c>
      <c r="M21">
        <v>-4.7</v>
      </c>
      <c r="P21" s="1">
        <f t="shared" si="1"/>
        <v>-0.31666666666666637</v>
      </c>
      <c r="Q21" s="1">
        <f t="shared" si="2"/>
        <v>17</v>
      </c>
      <c r="R21" s="1">
        <f t="shared" si="3"/>
        <v>-13.4</v>
      </c>
      <c r="S21" s="1">
        <f t="shared" si="0"/>
        <v>30.4</v>
      </c>
    </row>
    <row r="22" spans="1:19" x14ac:dyDescent="0.25">
      <c r="A22">
        <v>2009</v>
      </c>
      <c r="B22">
        <v>-17.3</v>
      </c>
      <c r="C22">
        <v>-17.3</v>
      </c>
      <c r="D22">
        <v>-8.3000000000000007</v>
      </c>
      <c r="E22">
        <v>-6.2</v>
      </c>
      <c r="F22">
        <v>-0.5</v>
      </c>
      <c r="G22">
        <v>9.8000000000000007</v>
      </c>
      <c r="H22">
        <v>14</v>
      </c>
      <c r="I22">
        <v>11.5</v>
      </c>
      <c r="J22">
        <v>9.3000000000000007</v>
      </c>
      <c r="K22">
        <v>0.8</v>
      </c>
      <c r="L22">
        <v>-7.8</v>
      </c>
      <c r="M22">
        <v>-20.5</v>
      </c>
      <c r="P22" s="1">
        <f t="shared" si="1"/>
        <v>-2.7083333333333344</v>
      </c>
      <c r="Q22" s="1">
        <f t="shared" si="2"/>
        <v>14</v>
      </c>
      <c r="R22" s="1">
        <f t="shared" si="3"/>
        <v>-20.5</v>
      </c>
      <c r="S22" s="1">
        <f t="shared" si="0"/>
        <v>34.5</v>
      </c>
    </row>
    <row r="23" spans="1:19" x14ac:dyDescent="0.25">
      <c r="A23">
        <v>2010</v>
      </c>
      <c r="B23">
        <v>-17.399999999999999</v>
      </c>
      <c r="C23">
        <v>-21</v>
      </c>
      <c r="D23">
        <v>-12</v>
      </c>
      <c r="E23">
        <v>-1.1000000000000001</v>
      </c>
      <c r="F23">
        <v>5.3</v>
      </c>
      <c r="G23">
        <v>8.5</v>
      </c>
      <c r="H23">
        <v>14.1</v>
      </c>
      <c r="I23">
        <v>11</v>
      </c>
      <c r="J23">
        <v>6</v>
      </c>
      <c r="K23">
        <v>2.8</v>
      </c>
      <c r="L23">
        <v>-8.1</v>
      </c>
      <c r="M23">
        <v>-15.5</v>
      </c>
      <c r="P23" s="1">
        <f t="shared" si="1"/>
        <v>-2.2833333333333337</v>
      </c>
      <c r="Q23" s="1">
        <f t="shared" si="2"/>
        <v>14.1</v>
      </c>
      <c r="R23" s="1">
        <f t="shared" si="3"/>
        <v>-21</v>
      </c>
      <c r="S23" s="1">
        <f t="shared" si="0"/>
        <v>35.1</v>
      </c>
    </row>
    <row r="24" spans="1:19" x14ac:dyDescent="0.25">
      <c r="A24">
        <v>2011</v>
      </c>
      <c r="B24">
        <v>-15.9</v>
      </c>
      <c r="C24">
        <v>-23.1</v>
      </c>
      <c r="D24">
        <v>-4.8</v>
      </c>
      <c r="E24">
        <v>0.2</v>
      </c>
      <c r="F24">
        <v>6.7</v>
      </c>
      <c r="G24">
        <v>12.8</v>
      </c>
      <c r="H24">
        <v>13</v>
      </c>
      <c r="I24">
        <v>9.8000000000000007</v>
      </c>
      <c r="J24">
        <v>9.4</v>
      </c>
      <c r="K24">
        <v>3.3</v>
      </c>
      <c r="L24">
        <v>-4.7</v>
      </c>
      <c r="M24">
        <v>-3.9</v>
      </c>
      <c r="P24" s="1">
        <f t="shared" si="1"/>
        <v>0.23333333333333409</v>
      </c>
      <c r="Q24" s="1">
        <f t="shared" si="2"/>
        <v>13</v>
      </c>
      <c r="R24" s="1">
        <f t="shared" si="3"/>
        <v>-23.1</v>
      </c>
      <c r="S24" s="1">
        <f t="shared" si="0"/>
        <v>36.1</v>
      </c>
    </row>
    <row r="25" spans="1:19" x14ac:dyDescent="0.25">
      <c r="A25">
        <v>2012</v>
      </c>
      <c r="B25">
        <v>-11.6</v>
      </c>
      <c r="C25">
        <v>-13.7</v>
      </c>
      <c r="D25">
        <v>-13.2</v>
      </c>
      <c r="E25">
        <v>-0.6</v>
      </c>
      <c r="F25">
        <v>5.4</v>
      </c>
      <c r="G25">
        <v>13.6</v>
      </c>
      <c r="H25">
        <v>14.6</v>
      </c>
      <c r="I25">
        <v>11.2</v>
      </c>
      <c r="J25">
        <v>9.1</v>
      </c>
      <c r="K25">
        <v>3.2</v>
      </c>
      <c r="L25">
        <v>-6.4</v>
      </c>
      <c r="M25">
        <v>-16.100000000000001</v>
      </c>
      <c r="P25" s="1">
        <f t="shared" si="1"/>
        <v>-0.37500000000000044</v>
      </c>
      <c r="Q25" s="1">
        <f t="shared" si="2"/>
        <v>14.6</v>
      </c>
      <c r="R25" s="1">
        <f t="shared" si="3"/>
        <v>-16.100000000000001</v>
      </c>
      <c r="S25" s="1">
        <f t="shared" si="0"/>
        <v>30.700000000000003</v>
      </c>
    </row>
    <row r="26" spans="1:19" x14ac:dyDescent="0.25">
      <c r="A26">
        <v>2013</v>
      </c>
      <c r="B26" s="2">
        <v>-17.7</v>
      </c>
      <c r="C26">
        <v>-8.5</v>
      </c>
      <c r="D26">
        <v>-19.899999999999999</v>
      </c>
      <c r="E26">
        <v>-1.1000000000000001</v>
      </c>
      <c r="F26">
        <v>2.8</v>
      </c>
      <c r="G26">
        <v>12.1</v>
      </c>
      <c r="H26">
        <v>18.5</v>
      </c>
      <c r="I26">
        <v>13.9</v>
      </c>
      <c r="J26">
        <v>7.3</v>
      </c>
      <c r="K26">
        <v>-1.4</v>
      </c>
      <c r="L26">
        <v>-3.4</v>
      </c>
      <c r="M26">
        <v>-11.1</v>
      </c>
      <c r="P26" s="1">
        <f t="shared" si="1"/>
        <v>-0.70833333333333304</v>
      </c>
      <c r="Q26" s="1">
        <f t="shared" si="2"/>
        <v>18.5</v>
      </c>
      <c r="R26" s="1">
        <f t="shared" si="3"/>
        <v>-19.899999999999999</v>
      </c>
      <c r="S26" s="1">
        <f t="shared" si="0"/>
        <v>38.4</v>
      </c>
    </row>
    <row r="27" spans="1:19" x14ac:dyDescent="0.25">
      <c r="A27">
        <v>2014</v>
      </c>
      <c r="B27">
        <v>-21.1</v>
      </c>
      <c r="C27">
        <v>-15.8</v>
      </c>
      <c r="D27">
        <v>-6</v>
      </c>
      <c r="E27">
        <v>-2.9</v>
      </c>
      <c r="F27">
        <v>1.9</v>
      </c>
      <c r="G27">
        <v>9.6999999999999993</v>
      </c>
      <c r="H27">
        <v>10</v>
      </c>
      <c r="I27">
        <v>13</v>
      </c>
      <c r="J27">
        <v>6.9</v>
      </c>
      <c r="K27">
        <v>-3.3</v>
      </c>
      <c r="L27">
        <v>-4.0999999999999996</v>
      </c>
      <c r="M27">
        <v>-10</v>
      </c>
      <c r="P27" s="1">
        <f t="shared" si="1"/>
        <v>-1.8083333333333336</v>
      </c>
      <c r="Q27" s="1">
        <f t="shared" si="2"/>
        <v>13</v>
      </c>
      <c r="R27" s="1">
        <f t="shared" si="3"/>
        <v>-21.1</v>
      </c>
      <c r="S27" s="1">
        <f t="shared" si="0"/>
        <v>34.1</v>
      </c>
    </row>
    <row r="28" spans="1:19" x14ac:dyDescent="0.25">
      <c r="A28">
        <v>2015</v>
      </c>
      <c r="B28">
        <v>-22</v>
      </c>
      <c r="C28">
        <v>-11.2</v>
      </c>
      <c r="D28">
        <v>-4.0999999999999996</v>
      </c>
      <c r="E28">
        <v>-3.2</v>
      </c>
      <c r="F28">
        <v>6.3</v>
      </c>
      <c r="G28">
        <v>12.1</v>
      </c>
      <c r="H28">
        <v>9</v>
      </c>
      <c r="I28">
        <v>10</v>
      </c>
      <c r="J28">
        <v>7</v>
      </c>
      <c r="K28">
        <v>-2</v>
      </c>
      <c r="L28">
        <f>+-7.8</f>
        <v>-7.8</v>
      </c>
      <c r="M28">
        <v>-10</v>
      </c>
      <c r="P28" s="1">
        <f t="shared" si="1"/>
        <v>-1.3250000000000008</v>
      </c>
      <c r="Q28" s="1">
        <f t="shared" si="2"/>
        <v>12.1</v>
      </c>
      <c r="R28" s="1">
        <f t="shared" si="3"/>
        <v>-22</v>
      </c>
      <c r="S28" s="1">
        <f t="shared" si="0"/>
        <v>34.1</v>
      </c>
    </row>
    <row r="29" spans="1:19" x14ac:dyDescent="0.25">
      <c r="A29">
        <v>2016</v>
      </c>
      <c r="B29">
        <v>-18.100000000000001</v>
      </c>
      <c r="C29">
        <v>-5.6</v>
      </c>
      <c r="D29">
        <v>-9</v>
      </c>
      <c r="E29">
        <v>-0.8</v>
      </c>
      <c r="F29">
        <v>5</v>
      </c>
      <c r="G29">
        <v>9.9</v>
      </c>
      <c r="H29">
        <v>14.6</v>
      </c>
      <c r="I29">
        <v>14.6</v>
      </c>
      <c r="J29">
        <v>9.6999999999999993</v>
      </c>
      <c r="K29">
        <v>2.8</v>
      </c>
      <c r="L29">
        <v>-11</v>
      </c>
      <c r="M29">
        <v>-18.399999999999999</v>
      </c>
      <c r="P29" s="1">
        <f t="shared" si="1"/>
        <v>-0.52500000000000002</v>
      </c>
      <c r="Q29" s="1">
        <f t="shared" si="2"/>
        <v>14.6</v>
      </c>
      <c r="R29" s="1">
        <f t="shared" si="3"/>
        <v>-18.399999999999999</v>
      </c>
      <c r="S29" s="1">
        <f t="shared" si="0"/>
        <v>33</v>
      </c>
    </row>
    <row r="30" spans="1:19" x14ac:dyDescent="0.25">
      <c r="A30">
        <v>2017</v>
      </c>
      <c r="B30">
        <v>-14.7</v>
      </c>
      <c r="C30">
        <v>-13.7</v>
      </c>
      <c r="D30">
        <v>-2.4</v>
      </c>
      <c r="E30">
        <v>-7.9</v>
      </c>
      <c r="F30">
        <v>-1.8</v>
      </c>
      <c r="G30">
        <v>6.6</v>
      </c>
      <c r="H30">
        <v>12</v>
      </c>
      <c r="I30">
        <v>12</v>
      </c>
      <c r="J30">
        <v>5.7</v>
      </c>
      <c r="K30">
        <v>0.5</v>
      </c>
      <c r="L30">
        <v>-4.3</v>
      </c>
      <c r="M30">
        <v>-6.1</v>
      </c>
      <c r="P30" s="1">
        <f t="shared" si="1"/>
        <v>-1.1749999999999992</v>
      </c>
      <c r="Q30" s="1">
        <f t="shared" si="2"/>
        <v>12</v>
      </c>
      <c r="R30" s="1">
        <f t="shared" si="3"/>
        <v>-14.7</v>
      </c>
      <c r="S30" s="1">
        <f t="shared" si="0"/>
        <v>26.7</v>
      </c>
    </row>
    <row r="31" spans="1:19" x14ac:dyDescent="0.25">
      <c r="A31">
        <v>2018</v>
      </c>
      <c r="B31">
        <v>-8.6999999999999993</v>
      </c>
      <c r="C31">
        <v>-15.2</v>
      </c>
      <c r="D31">
        <v>-17.8</v>
      </c>
      <c r="E31">
        <v>-4.3</v>
      </c>
      <c r="F31">
        <v>0.6</v>
      </c>
      <c r="G31">
        <v>8.1999999999999993</v>
      </c>
      <c r="H31">
        <v>11.7</v>
      </c>
      <c r="I31">
        <v>11.7</v>
      </c>
      <c r="J31">
        <v>8.9</v>
      </c>
      <c r="K31">
        <v>0.6</v>
      </c>
      <c r="L31">
        <v>-8.6</v>
      </c>
      <c r="M31">
        <v>-6.4</v>
      </c>
      <c r="P31" s="1">
        <f t="shared" si="1"/>
        <v>-1.6083333333333336</v>
      </c>
      <c r="Q31" s="1">
        <f t="shared" si="2"/>
        <v>11.7</v>
      </c>
      <c r="R31" s="1">
        <f t="shared" si="3"/>
        <v>-17.8</v>
      </c>
      <c r="S31" s="1">
        <f t="shared" si="0"/>
        <v>29.5</v>
      </c>
    </row>
    <row r="32" spans="1:19" x14ac:dyDescent="0.25">
      <c r="A32">
        <v>2019</v>
      </c>
      <c r="B32">
        <v>-19.100000000000001</v>
      </c>
      <c r="C32">
        <v>-13.5</v>
      </c>
      <c r="D32">
        <v>-7.1</v>
      </c>
      <c r="E32">
        <v>-3.5</v>
      </c>
      <c r="F32">
        <v>2.2000000000000002</v>
      </c>
      <c r="G32">
        <v>7.5</v>
      </c>
      <c r="P32" s="1">
        <f t="shared" si="1"/>
        <v>-5.583333333333333</v>
      </c>
      <c r="Q32" s="1">
        <f t="shared" si="2"/>
        <v>7.5</v>
      </c>
      <c r="R32" s="1">
        <f t="shared" si="3"/>
        <v>-19.100000000000001</v>
      </c>
      <c r="S32" s="1">
        <f t="shared" si="0"/>
        <v>26.6</v>
      </c>
    </row>
    <row r="33" spans="1:19" x14ac:dyDescent="0.25">
      <c r="A33" t="s">
        <v>39</v>
      </c>
      <c r="B33" s="1">
        <f>AVERAGE(B2:B32)</f>
        <v>-16.151612903225807</v>
      </c>
      <c r="C33" s="1">
        <f t="shared" ref="C33:M33" si="4">AVERAGE(C2:C32)</f>
        <v>-15.536666666666665</v>
      </c>
      <c r="D33" s="1">
        <f t="shared" si="4"/>
        <v>-9.8966666666666683</v>
      </c>
      <c r="E33" s="1">
        <f t="shared" si="4"/>
        <v>-4.0548387096774183</v>
      </c>
      <c r="F33" s="1">
        <f t="shared" si="4"/>
        <v>2.5413793103448277</v>
      </c>
      <c r="G33" s="1">
        <f t="shared" si="4"/>
        <v>10.165517241379311</v>
      </c>
      <c r="H33" s="1">
        <f t="shared" si="4"/>
        <v>14.248148148148152</v>
      </c>
      <c r="I33" s="1">
        <f t="shared" si="4"/>
        <v>11.517857142857142</v>
      </c>
      <c r="J33" s="1">
        <f t="shared" si="4"/>
        <v>7.3310344827586214</v>
      </c>
      <c r="K33" s="1">
        <f t="shared" si="4"/>
        <v>0.4137931034482758</v>
      </c>
      <c r="L33" s="1">
        <f t="shared" si="4"/>
        <v>-8.0034482758620715</v>
      </c>
      <c r="M33" s="1">
        <f t="shared" si="4"/>
        <v>-11.74642857142857</v>
      </c>
      <c r="P33" s="1"/>
      <c r="Q33" s="1"/>
      <c r="R33" s="1"/>
      <c r="S33" s="1"/>
    </row>
    <row r="34" spans="1:19" x14ac:dyDescent="0.25">
      <c r="A34" t="s">
        <v>35</v>
      </c>
      <c r="B34" s="1">
        <f>_xlfn.STDEV.S(B2:B32)</f>
        <v>4.9849688041646418</v>
      </c>
      <c r="C34" s="1">
        <f t="shared" ref="C34:M34" si="5">_xlfn.STDEV.S(C2:C32)</f>
        <v>4.98207015090171</v>
      </c>
      <c r="D34" s="1">
        <f t="shared" si="5"/>
        <v>4.5311552407848392</v>
      </c>
      <c r="E34" s="1">
        <f t="shared" si="5"/>
        <v>3.5169910159753917</v>
      </c>
      <c r="F34" s="1">
        <f t="shared" si="5"/>
        <v>2.6814864269893439</v>
      </c>
      <c r="G34" s="1">
        <f t="shared" si="5"/>
        <v>2.5203848716967436</v>
      </c>
      <c r="H34" s="1">
        <f t="shared" si="5"/>
        <v>2.7118501164575703</v>
      </c>
      <c r="I34" s="1">
        <f t="shared" si="5"/>
        <v>1.6016319389063367</v>
      </c>
      <c r="J34" s="1">
        <f t="shared" si="5"/>
        <v>1.6228509852099886</v>
      </c>
      <c r="K34" s="1">
        <f t="shared" si="5"/>
        <v>2.711315460637806</v>
      </c>
      <c r="L34" s="1">
        <f t="shared" si="5"/>
        <v>4.0498221088463184</v>
      </c>
      <c r="M34" s="1">
        <f t="shared" si="5"/>
        <v>4.6348504424995873</v>
      </c>
      <c r="P34" s="1">
        <f>AVERAGE(P2:P32)</f>
        <v>-2.142756598240469</v>
      </c>
      <c r="Q34" s="1">
        <f t="shared" ref="Q34:S34" si="6">AVERAGE(Q2:Q32)</f>
        <v>13.616129032258067</v>
      </c>
      <c r="R34" s="1">
        <f t="shared" si="6"/>
        <v>-19.480645161290326</v>
      </c>
      <c r="S34" s="1">
        <f t="shared" si="6"/>
        <v>33.096774193548384</v>
      </c>
    </row>
  </sheetData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404D665-724E-43F5-B5AB-B9BAF824B7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'Naryan-Mar'!B2:M2</xm:f>
              <xm:sqref>N2</xm:sqref>
            </x14:sparkline>
            <x14:sparkline>
              <xm:f>'Naryan-Mar'!B3:M3</xm:f>
              <xm:sqref>N3</xm:sqref>
            </x14:sparkline>
            <x14:sparkline>
              <xm:f>'Naryan-Mar'!B4:M4</xm:f>
              <xm:sqref>N4</xm:sqref>
            </x14:sparkline>
            <x14:sparkline>
              <xm:f>'Naryan-Mar'!B5:M5</xm:f>
              <xm:sqref>N5</xm:sqref>
            </x14:sparkline>
            <x14:sparkline>
              <xm:f>'Naryan-Mar'!B6:M6</xm:f>
              <xm:sqref>N6</xm:sqref>
            </x14:sparkline>
            <x14:sparkline>
              <xm:f>'Naryan-Mar'!B7:M7</xm:f>
              <xm:sqref>N7</xm:sqref>
            </x14:sparkline>
            <x14:sparkline>
              <xm:f>'Naryan-Mar'!B8:M8</xm:f>
              <xm:sqref>N8</xm:sqref>
            </x14:sparkline>
            <x14:sparkline>
              <xm:f>'Naryan-Mar'!B9:M9</xm:f>
              <xm:sqref>N9</xm:sqref>
            </x14:sparkline>
            <x14:sparkline>
              <xm:f>'Naryan-Mar'!B10:M10</xm:f>
              <xm:sqref>N10</xm:sqref>
            </x14:sparkline>
            <x14:sparkline>
              <xm:f>'Naryan-Mar'!B11:M11</xm:f>
              <xm:sqref>N11</xm:sqref>
            </x14:sparkline>
            <x14:sparkline>
              <xm:f>'Naryan-Mar'!B12:M12</xm:f>
              <xm:sqref>N12</xm:sqref>
            </x14:sparkline>
            <x14:sparkline>
              <xm:f>'Naryan-Mar'!B13:M13</xm:f>
              <xm:sqref>N13</xm:sqref>
            </x14:sparkline>
            <x14:sparkline>
              <xm:f>'Naryan-Mar'!B14:M14</xm:f>
              <xm:sqref>N14</xm:sqref>
            </x14:sparkline>
            <x14:sparkline>
              <xm:f>'Naryan-Mar'!B15:M15</xm:f>
              <xm:sqref>N15</xm:sqref>
            </x14:sparkline>
            <x14:sparkline>
              <xm:f>'Naryan-Mar'!B16:M16</xm:f>
              <xm:sqref>N16</xm:sqref>
            </x14:sparkline>
            <x14:sparkline>
              <xm:f>'Naryan-Mar'!B17:M17</xm:f>
              <xm:sqref>N17</xm:sqref>
            </x14:sparkline>
            <x14:sparkline>
              <xm:f>'Naryan-Mar'!B18:M18</xm:f>
              <xm:sqref>N18</xm:sqref>
            </x14:sparkline>
            <x14:sparkline>
              <xm:f>'Naryan-Mar'!B19:M19</xm:f>
              <xm:sqref>N19</xm:sqref>
            </x14:sparkline>
            <x14:sparkline>
              <xm:f>'Naryan-Mar'!B20:M20</xm:f>
              <xm:sqref>N20</xm:sqref>
            </x14:sparkline>
            <x14:sparkline>
              <xm:f>'Naryan-Mar'!B21:M21</xm:f>
              <xm:sqref>N21</xm:sqref>
            </x14:sparkline>
            <x14:sparkline>
              <xm:f>'Naryan-Mar'!B22:M22</xm:f>
              <xm:sqref>N22</xm:sqref>
            </x14:sparkline>
            <x14:sparkline>
              <xm:f>'Naryan-Mar'!B23:M23</xm:f>
              <xm:sqref>N23</xm:sqref>
            </x14:sparkline>
            <x14:sparkline>
              <xm:f>'Naryan-Mar'!B24:M24</xm:f>
              <xm:sqref>N24</xm:sqref>
            </x14:sparkline>
            <x14:sparkline>
              <xm:f>'Naryan-Mar'!B25:M25</xm:f>
              <xm:sqref>N25</xm:sqref>
            </x14:sparkline>
            <x14:sparkline>
              <xm:f>'Naryan-Mar'!B26:M26</xm:f>
              <xm:sqref>N26</xm:sqref>
            </x14:sparkline>
            <x14:sparkline>
              <xm:f>'Naryan-Mar'!B27:M27</xm:f>
              <xm:sqref>N27</xm:sqref>
            </x14:sparkline>
            <x14:sparkline>
              <xm:f>'Naryan-Mar'!B28:M28</xm:f>
              <xm:sqref>N28</xm:sqref>
            </x14:sparkline>
            <x14:sparkline>
              <xm:f>'Naryan-Mar'!B29:M29</xm:f>
              <xm:sqref>N29</xm:sqref>
            </x14:sparkline>
            <x14:sparkline>
              <xm:f>'Naryan-Mar'!B30:M30</xm:f>
              <xm:sqref>N30</xm:sqref>
            </x14:sparkline>
            <x14:sparkline>
              <xm:f>'Naryan-Mar'!B31:M31</xm:f>
              <xm:sqref>N31</xm:sqref>
            </x14:sparkline>
            <x14:sparkline>
              <xm:f>'Naryan-Mar'!B32:M32</xm:f>
              <xm:sqref>N32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9E2F-803B-4AEB-B3A3-1DA3C3AF08F8}">
  <dimension ref="A1:W34"/>
  <sheetViews>
    <sheetView topLeftCell="A16" workbookViewId="0">
      <selection activeCell="I53" sqref="I53"/>
    </sheetView>
  </sheetViews>
  <sheetFormatPr defaultRowHeight="15" x14ac:dyDescent="0.25"/>
  <cols>
    <col min="4" max="4" width="9.28515625" customWidth="1"/>
    <col min="16" max="16" width="10.28515625" bestFit="1" customWidth="1"/>
    <col min="17" max="17" width="9.5703125" bestFit="1" customWidth="1"/>
    <col min="18" max="18" width="10.28515625" bestFit="1" customWidth="1"/>
    <col min="19" max="19" width="9.5703125" bestFit="1" customWidth="1"/>
  </cols>
  <sheetData>
    <row r="1" spans="1:2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P1" t="s">
        <v>38</v>
      </c>
      <c r="Q1" t="s">
        <v>37</v>
      </c>
      <c r="R1" t="s">
        <v>36</v>
      </c>
      <c r="S1" t="s">
        <v>33</v>
      </c>
      <c r="V1" t="s">
        <v>34</v>
      </c>
      <c r="W1">
        <v>0.6</v>
      </c>
    </row>
    <row r="2" spans="1:23" x14ac:dyDescent="0.25">
      <c r="A2">
        <v>1989</v>
      </c>
      <c r="B2">
        <v>-30.6</v>
      </c>
      <c r="C2">
        <v>-25.1</v>
      </c>
      <c r="D2">
        <v>-21.7</v>
      </c>
      <c r="E2">
        <v>-17.399999999999999</v>
      </c>
      <c r="F2">
        <v>-3.5</v>
      </c>
      <c r="G2">
        <v>2.4</v>
      </c>
      <c r="H2">
        <v>10.4</v>
      </c>
      <c r="I2">
        <v>8.1999999999999993</v>
      </c>
      <c r="J2">
        <v>0.3</v>
      </c>
      <c r="K2">
        <v>-11.2</v>
      </c>
      <c r="L2">
        <v>-30.1</v>
      </c>
      <c r="M2">
        <v>-25.4</v>
      </c>
      <c r="P2" s="1">
        <f>AVERAGE(B2:M2)</f>
        <v>-11.975000000000001</v>
      </c>
      <c r="Q2" s="1">
        <f>MAX(B2:M2)</f>
        <v>10.4</v>
      </c>
      <c r="R2" s="1">
        <f>MIN(B2:M2)</f>
        <v>-30.6</v>
      </c>
      <c r="S2" s="1">
        <f t="shared" ref="S2:S32" si="0">MAX(B2:M2)-MIN(B2:M2)</f>
        <v>41</v>
      </c>
    </row>
    <row r="3" spans="1:23" x14ac:dyDescent="0.25">
      <c r="A3">
        <v>1990</v>
      </c>
      <c r="B3">
        <v>-34.200000000000003</v>
      </c>
      <c r="C3">
        <v>-29.2</v>
      </c>
      <c r="D3">
        <v>-17.3</v>
      </c>
      <c r="E3">
        <v>-10.5</v>
      </c>
      <c r="F3">
        <v>-3.2</v>
      </c>
      <c r="G3">
        <v>11.5</v>
      </c>
      <c r="H3">
        <v>14.1</v>
      </c>
      <c r="I3">
        <v>9.8000000000000007</v>
      </c>
      <c r="J3">
        <v>4.3</v>
      </c>
      <c r="K3">
        <v>-11.2</v>
      </c>
      <c r="L3">
        <v>-30.12</v>
      </c>
      <c r="M3">
        <v>-31</v>
      </c>
      <c r="P3" s="1">
        <f t="shared" ref="P3:P32" si="1">AVERAGE(B3:M3)</f>
        <v>-10.585000000000003</v>
      </c>
      <c r="Q3" s="1">
        <f t="shared" ref="Q3:Q32" si="2">MAX(B3:M3)</f>
        <v>14.1</v>
      </c>
      <c r="R3" s="1">
        <f t="shared" ref="R3:R32" si="3">MIN(B3:M3)</f>
        <v>-34.200000000000003</v>
      </c>
      <c r="S3" s="1">
        <f t="shared" si="0"/>
        <v>48.300000000000004</v>
      </c>
    </row>
    <row r="4" spans="1:23" x14ac:dyDescent="0.25">
      <c r="A4">
        <v>1991</v>
      </c>
      <c r="B4">
        <v>-34.1</v>
      </c>
      <c r="C4">
        <v>-35.5</v>
      </c>
      <c r="D4">
        <v>-26.9</v>
      </c>
      <c r="E4">
        <v>-15.1</v>
      </c>
      <c r="G4">
        <v>5.3</v>
      </c>
      <c r="I4">
        <v>10</v>
      </c>
      <c r="J4">
        <v>6.1</v>
      </c>
      <c r="K4">
        <v>-11.3</v>
      </c>
      <c r="L4">
        <v>-21</v>
      </c>
      <c r="M4">
        <v>-26.3</v>
      </c>
      <c r="P4" s="1">
        <f t="shared" si="1"/>
        <v>-14.88</v>
      </c>
      <c r="Q4" s="1">
        <f t="shared" si="2"/>
        <v>10</v>
      </c>
      <c r="R4" s="1">
        <f t="shared" si="3"/>
        <v>-35.5</v>
      </c>
      <c r="S4" s="1">
        <f t="shared" si="0"/>
        <v>45.5</v>
      </c>
    </row>
    <row r="5" spans="1:23" x14ac:dyDescent="0.25">
      <c r="A5">
        <v>1992</v>
      </c>
      <c r="B5">
        <v>-30.7</v>
      </c>
      <c r="C5">
        <v>-31.6</v>
      </c>
      <c r="D5">
        <v>-24.8</v>
      </c>
      <c r="E5">
        <v>-19</v>
      </c>
      <c r="F5">
        <v>-3.9</v>
      </c>
      <c r="H5">
        <v>12</v>
      </c>
      <c r="I5">
        <v>9.9</v>
      </c>
      <c r="J5">
        <v>-0.1</v>
      </c>
      <c r="K5">
        <v>-17.8</v>
      </c>
      <c r="L5">
        <v>-25.7</v>
      </c>
      <c r="M5">
        <v>-28.7</v>
      </c>
      <c r="P5" s="1">
        <f t="shared" si="1"/>
        <v>-14.58181818181818</v>
      </c>
      <c r="Q5" s="1">
        <f t="shared" si="2"/>
        <v>12</v>
      </c>
      <c r="R5" s="1">
        <f t="shared" si="3"/>
        <v>-31.6</v>
      </c>
      <c r="S5" s="1">
        <f t="shared" si="0"/>
        <v>43.6</v>
      </c>
    </row>
    <row r="6" spans="1:23" x14ac:dyDescent="0.25">
      <c r="A6">
        <v>1993</v>
      </c>
      <c r="B6">
        <v>-25.1</v>
      </c>
      <c r="C6">
        <v>-28.2</v>
      </c>
      <c r="F6">
        <v>2</v>
      </c>
      <c r="G6">
        <v>7.2</v>
      </c>
      <c r="H6">
        <v>9.1999999999999993</v>
      </c>
      <c r="J6">
        <v>3.9</v>
      </c>
      <c r="K6">
        <v>-11.9</v>
      </c>
      <c r="L6">
        <v>-21.4</v>
      </c>
      <c r="M6">
        <v>-27.9</v>
      </c>
      <c r="P6" s="1">
        <f t="shared" si="1"/>
        <v>-10.244444444444444</v>
      </c>
      <c r="Q6" s="1">
        <f t="shared" si="2"/>
        <v>9.1999999999999993</v>
      </c>
      <c r="R6" s="1">
        <f t="shared" si="3"/>
        <v>-28.2</v>
      </c>
      <c r="S6" s="1">
        <f t="shared" si="0"/>
        <v>37.4</v>
      </c>
    </row>
    <row r="7" spans="1:23" x14ac:dyDescent="0.25">
      <c r="A7">
        <v>1994</v>
      </c>
      <c r="C7">
        <v>-35.200000000000003</v>
      </c>
      <c r="D7">
        <v>-20.100000000000001</v>
      </c>
      <c r="E7">
        <v>-17.7</v>
      </c>
      <c r="F7">
        <v>-5.6</v>
      </c>
      <c r="G7">
        <v>5.3</v>
      </c>
      <c r="H7">
        <v>14.6</v>
      </c>
      <c r="I7">
        <v>7.6</v>
      </c>
      <c r="J7">
        <v>1.8</v>
      </c>
      <c r="K7">
        <v>-6.1</v>
      </c>
      <c r="L7">
        <v>-25</v>
      </c>
      <c r="P7" s="1">
        <f t="shared" si="1"/>
        <v>-8.0400000000000009</v>
      </c>
      <c r="Q7" s="1">
        <f t="shared" si="2"/>
        <v>14.6</v>
      </c>
      <c r="R7" s="1">
        <f t="shared" si="3"/>
        <v>-35.200000000000003</v>
      </c>
      <c r="S7" s="1">
        <f t="shared" si="0"/>
        <v>49.800000000000004</v>
      </c>
    </row>
    <row r="8" spans="1:23" x14ac:dyDescent="0.25">
      <c r="A8">
        <v>1995</v>
      </c>
      <c r="B8">
        <v>-29.3</v>
      </c>
      <c r="C8">
        <v>-23.6</v>
      </c>
      <c r="D8">
        <v>-23.1</v>
      </c>
      <c r="E8">
        <v>-13.8</v>
      </c>
      <c r="G8">
        <v>5.6</v>
      </c>
      <c r="H8">
        <v>14.4</v>
      </c>
      <c r="I8">
        <v>12.9</v>
      </c>
      <c r="J8">
        <v>2.1</v>
      </c>
      <c r="K8">
        <v>-9.6</v>
      </c>
      <c r="L8">
        <v>-25.1</v>
      </c>
      <c r="P8" s="1">
        <f t="shared" si="1"/>
        <v>-8.9499999999999993</v>
      </c>
      <c r="Q8" s="1">
        <f t="shared" si="2"/>
        <v>14.4</v>
      </c>
      <c r="R8" s="1">
        <f t="shared" si="3"/>
        <v>-29.3</v>
      </c>
      <c r="S8" s="1">
        <f t="shared" si="0"/>
        <v>43.7</v>
      </c>
    </row>
    <row r="9" spans="1:23" x14ac:dyDescent="0.25">
      <c r="A9">
        <v>1996</v>
      </c>
      <c r="B9">
        <v>-33</v>
      </c>
      <c r="C9">
        <v>-13.7</v>
      </c>
      <c r="E9">
        <v>-17</v>
      </c>
      <c r="F9">
        <v>0.6</v>
      </c>
      <c r="G9">
        <v>3.2</v>
      </c>
      <c r="H9">
        <v>14.9</v>
      </c>
      <c r="I9">
        <v>9.6</v>
      </c>
      <c r="J9">
        <v>-0.8</v>
      </c>
      <c r="K9">
        <v>-9.6999999999999993</v>
      </c>
      <c r="L9">
        <v>-17.399999999999999</v>
      </c>
      <c r="M9">
        <v>-33.299999999999997</v>
      </c>
      <c r="P9" s="1">
        <f t="shared" si="1"/>
        <v>-8.7818181818181813</v>
      </c>
      <c r="Q9" s="1">
        <f t="shared" si="2"/>
        <v>14.9</v>
      </c>
      <c r="R9" s="1">
        <f t="shared" si="3"/>
        <v>-33.299999999999997</v>
      </c>
      <c r="S9" s="1">
        <f t="shared" si="0"/>
        <v>48.199999999999996</v>
      </c>
    </row>
    <row r="10" spans="1:23" x14ac:dyDescent="0.25">
      <c r="A10">
        <v>1997</v>
      </c>
      <c r="B10">
        <v>-31.4</v>
      </c>
      <c r="C10">
        <v>-34.1</v>
      </c>
      <c r="D10">
        <v>-24</v>
      </c>
      <c r="E10">
        <v>-7.4</v>
      </c>
      <c r="F10">
        <v>-1.2</v>
      </c>
      <c r="G10">
        <v>7.1</v>
      </c>
      <c r="H10">
        <v>14.9</v>
      </c>
      <c r="I10">
        <v>9.3000000000000007</v>
      </c>
      <c r="J10">
        <v>6</v>
      </c>
      <c r="K10">
        <v>-4.5</v>
      </c>
      <c r="L10">
        <v>-27</v>
      </c>
      <c r="M10">
        <v>-31.9</v>
      </c>
      <c r="P10" s="1">
        <f t="shared" si="1"/>
        <v>-10.350000000000001</v>
      </c>
      <c r="Q10" s="1">
        <f t="shared" si="2"/>
        <v>14.9</v>
      </c>
      <c r="R10" s="1">
        <f t="shared" si="3"/>
        <v>-34.1</v>
      </c>
      <c r="S10" s="1">
        <f t="shared" si="0"/>
        <v>49</v>
      </c>
    </row>
    <row r="11" spans="1:23" x14ac:dyDescent="0.25">
      <c r="A11">
        <v>1998</v>
      </c>
      <c r="B11">
        <v>-32.200000000000003</v>
      </c>
      <c r="C11">
        <v>-34.1</v>
      </c>
      <c r="D11">
        <v>-22.8</v>
      </c>
      <c r="E11">
        <v>-17.899999999999999</v>
      </c>
      <c r="F11">
        <v>-6.7</v>
      </c>
      <c r="G11">
        <v>6.6</v>
      </c>
      <c r="I11">
        <v>13.7</v>
      </c>
      <c r="J11">
        <v>-0.6</v>
      </c>
      <c r="K11">
        <v>-17.8</v>
      </c>
      <c r="L11">
        <v>-28</v>
      </c>
      <c r="P11" s="1">
        <f t="shared" si="1"/>
        <v>-13.98</v>
      </c>
      <c r="Q11" s="1">
        <f t="shared" si="2"/>
        <v>13.7</v>
      </c>
      <c r="R11" s="1">
        <f t="shared" si="3"/>
        <v>-34.1</v>
      </c>
      <c r="S11" s="1">
        <f t="shared" si="0"/>
        <v>47.8</v>
      </c>
    </row>
    <row r="12" spans="1:23" x14ac:dyDescent="0.25">
      <c r="A12">
        <v>1999</v>
      </c>
      <c r="B12">
        <v>-32.700000000000003</v>
      </c>
      <c r="C12">
        <v>-22.2</v>
      </c>
      <c r="D12">
        <v>-30.2</v>
      </c>
      <c r="E12">
        <v>-16.5</v>
      </c>
      <c r="F12">
        <v>-3</v>
      </c>
      <c r="G12">
        <v>7.6</v>
      </c>
      <c r="H12">
        <v>13.9</v>
      </c>
      <c r="I12">
        <v>10.3</v>
      </c>
      <c r="J12">
        <v>2.6</v>
      </c>
      <c r="K12">
        <v>-11.4</v>
      </c>
      <c r="L12">
        <v>-22.4</v>
      </c>
      <c r="M12">
        <v>-24.3</v>
      </c>
      <c r="P12" s="1">
        <f t="shared" si="1"/>
        <v>-10.69166666666667</v>
      </c>
      <c r="Q12" s="1">
        <f t="shared" si="2"/>
        <v>13.9</v>
      </c>
      <c r="R12" s="1">
        <f t="shared" si="3"/>
        <v>-32.700000000000003</v>
      </c>
      <c r="S12" s="1">
        <f t="shared" si="0"/>
        <v>46.6</v>
      </c>
    </row>
    <row r="13" spans="1:23" x14ac:dyDescent="0.25">
      <c r="A13">
        <v>2000</v>
      </c>
      <c r="B13">
        <v>-30.5</v>
      </c>
      <c r="C13">
        <v>-26</v>
      </c>
      <c r="D13">
        <v>-25.8</v>
      </c>
      <c r="E13">
        <v>-14</v>
      </c>
      <c r="F13">
        <v>-3.5</v>
      </c>
      <c r="G13">
        <v>6.2</v>
      </c>
      <c r="H13">
        <v>14</v>
      </c>
      <c r="I13">
        <v>14.1</v>
      </c>
      <c r="J13">
        <v>2.2999999999999998</v>
      </c>
      <c r="K13">
        <v>-12.5</v>
      </c>
      <c r="L13">
        <f>+-25.8</f>
        <v>-25.8</v>
      </c>
      <c r="M13">
        <v>-34.6</v>
      </c>
      <c r="P13" s="1">
        <f t="shared" si="1"/>
        <v>-11.341666666666667</v>
      </c>
      <c r="Q13" s="1">
        <f t="shared" si="2"/>
        <v>14.1</v>
      </c>
      <c r="R13" s="1">
        <f t="shared" si="3"/>
        <v>-34.6</v>
      </c>
      <c r="S13" s="1">
        <f t="shared" si="0"/>
        <v>48.7</v>
      </c>
    </row>
    <row r="14" spans="1:23" x14ac:dyDescent="0.25">
      <c r="A14">
        <v>2001</v>
      </c>
      <c r="B14">
        <v>-37.200000000000003</v>
      </c>
      <c r="C14">
        <v>-32.6</v>
      </c>
      <c r="D14">
        <v>-27.5</v>
      </c>
      <c r="E14">
        <v>-22</v>
      </c>
      <c r="F14">
        <v>-3.2</v>
      </c>
      <c r="G14">
        <v>11.6</v>
      </c>
      <c r="H14">
        <v>15.8</v>
      </c>
      <c r="I14">
        <v>12</v>
      </c>
      <c r="J14">
        <v>3.7</v>
      </c>
      <c r="K14">
        <v>-10.8</v>
      </c>
      <c r="L14">
        <v>-14.7</v>
      </c>
      <c r="M14">
        <v>-22.3</v>
      </c>
      <c r="P14" s="1">
        <f t="shared" si="1"/>
        <v>-10.600000000000001</v>
      </c>
      <c r="Q14" s="1">
        <f t="shared" si="2"/>
        <v>15.8</v>
      </c>
      <c r="R14" s="1">
        <f t="shared" si="3"/>
        <v>-37.200000000000003</v>
      </c>
      <c r="S14" s="1">
        <f t="shared" si="0"/>
        <v>53</v>
      </c>
    </row>
    <row r="15" spans="1:23" x14ac:dyDescent="0.25">
      <c r="A15">
        <v>2002</v>
      </c>
      <c r="B15">
        <v>-38.200000000000003</v>
      </c>
      <c r="C15">
        <v>-33</v>
      </c>
      <c r="D15">
        <v>-19.3</v>
      </c>
      <c r="E15">
        <v>-18.5</v>
      </c>
      <c r="F15">
        <v>-7.9</v>
      </c>
      <c r="G15">
        <v>11.6</v>
      </c>
      <c r="H15">
        <v>15</v>
      </c>
      <c r="I15">
        <v>12.5</v>
      </c>
      <c r="J15">
        <v>-0.2</v>
      </c>
      <c r="K15">
        <v>-11.5</v>
      </c>
      <c r="L15">
        <v>-23.5</v>
      </c>
      <c r="M15">
        <v>-30.5</v>
      </c>
      <c r="P15" s="1">
        <f t="shared" si="1"/>
        <v>-11.958333333333334</v>
      </c>
      <c r="Q15" s="1">
        <f t="shared" si="2"/>
        <v>15</v>
      </c>
      <c r="R15" s="1">
        <f t="shared" si="3"/>
        <v>-38.200000000000003</v>
      </c>
      <c r="S15" s="1">
        <f t="shared" si="0"/>
        <v>53.2</v>
      </c>
    </row>
    <row r="16" spans="1:23" x14ac:dyDescent="0.25">
      <c r="A16">
        <v>2003</v>
      </c>
      <c r="B16">
        <v>-28.2</v>
      </c>
      <c r="C16">
        <v>-34.799999999999997</v>
      </c>
      <c r="D16">
        <v>-24.1</v>
      </c>
      <c r="E16">
        <v>-14.7</v>
      </c>
      <c r="F16">
        <v>-2.7</v>
      </c>
      <c r="G16">
        <v>9.6</v>
      </c>
      <c r="H16">
        <v>12.5</v>
      </c>
      <c r="I16">
        <v>13.8</v>
      </c>
      <c r="J16">
        <v>5.9</v>
      </c>
      <c r="K16">
        <v>-9.9</v>
      </c>
      <c r="L16" s="2">
        <v>-27.6</v>
      </c>
      <c r="M16">
        <v>-23.5</v>
      </c>
      <c r="P16" s="1">
        <f t="shared" si="1"/>
        <v>-10.308333333333335</v>
      </c>
      <c r="Q16" s="1">
        <f t="shared" si="2"/>
        <v>13.8</v>
      </c>
      <c r="R16" s="1">
        <f t="shared" si="3"/>
        <v>-34.799999999999997</v>
      </c>
      <c r="S16" s="1">
        <f t="shared" si="0"/>
        <v>48.599999999999994</v>
      </c>
    </row>
    <row r="17" spans="1:19" x14ac:dyDescent="0.25">
      <c r="A17">
        <v>2004</v>
      </c>
      <c r="B17">
        <v>-33.700000000000003</v>
      </c>
      <c r="C17">
        <v>-36.299999999999997</v>
      </c>
      <c r="D17">
        <v>-32</v>
      </c>
      <c r="E17">
        <v>-16.7</v>
      </c>
      <c r="F17">
        <v>-6.6</v>
      </c>
      <c r="G17">
        <v>4.7</v>
      </c>
      <c r="H17">
        <v>13</v>
      </c>
      <c r="I17">
        <v>9.1</v>
      </c>
      <c r="J17">
        <v>3.6</v>
      </c>
      <c r="K17">
        <v>-11.2</v>
      </c>
      <c r="L17">
        <v>-21.1</v>
      </c>
      <c r="M17">
        <v>-27.3</v>
      </c>
      <c r="P17" s="1">
        <f t="shared" si="1"/>
        <v>-12.875000000000002</v>
      </c>
      <c r="Q17" s="1">
        <f t="shared" si="2"/>
        <v>13</v>
      </c>
      <c r="R17" s="1">
        <f t="shared" si="3"/>
        <v>-36.299999999999997</v>
      </c>
      <c r="S17" s="1">
        <f t="shared" si="0"/>
        <v>49.3</v>
      </c>
    </row>
    <row r="18" spans="1:19" x14ac:dyDescent="0.25">
      <c r="A18">
        <v>2005</v>
      </c>
      <c r="B18">
        <v>-26.4</v>
      </c>
      <c r="C18">
        <v>-28</v>
      </c>
      <c r="D18">
        <v>-25.7</v>
      </c>
      <c r="E18">
        <v>-15.3</v>
      </c>
      <c r="F18">
        <v>-2</v>
      </c>
      <c r="G18">
        <v>9.1999999999999993</v>
      </c>
      <c r="H18">
        <v>13.7</v>
      </c>
      <c r="I18">
        <v>8.1</v>
      </c>
      <c r="J18">
        <v>6.1</v>
      </c>
      <c r="K18">
        <v>-9.4</v>
      </c>
      <c r="L18">
        <v>-21.9</v>
      </c>
      <c r="M18">
        <v>-25.3</v>
      </c>
      <c r="P18" s="1">
        <f t="shared" si="1"/>
        <v>-9.7416666666666654</v>
      </c>
      <c r="Q18" s="1">
        <f t="shared" si="2"/>
        <v>13.7</v>
      </c>
      <c r="R18" s="1">
        <f t="shared" si="3"/>
        <v>-28</v>
      </c>
      <c r="S18" s="1">
        <f t="shared" si="0"/>
        <v>41.7</v>
      </c>
    </row>
    <row r="19" spans="1:19" x14ac:dyDescent="0.25">
      <c r="A19">
        <v>2006</v>
      </c>
      <c r="B19">
        <v>-27.3</v>
      </c>
      <c r="C19">
        <v>-24.8</v>
      </c>
      <c r="D19">
        <v>-24.9</v>
      </c>
      <c r="E19">
        <v>-20.5</v>
      </c>
      <c r="F19">
        <v>-5.4</v>
      </c>
      <c r="G19">
        <v>7.1</v>
      </c>
      <c r="H19">
        <v>16.8</v>
      </c>
      <c r="I19">
        <v>9.6999999999999993</v>
      </c>
      <c r="J19">
        <v>2.5</v>
      </c>
      <c r="K19">
        <v>-13.1</v>
      </c>
      <c r="L19">
        <v>-22.1</v>
      </c>
      <c r="M19">
        <v>-24.1</v>
      </c>
      <c r="P19" s="1">
        <f t="shared" si="1"/>
        <v>-10.508333333333333</v>
      </c>
      <c r="Q19" s="1">
        <f t="shared" si="2"/>
        <v>16.8</v>
      </c>
      <c r="R19" s="1">
        <f t="shared" si="3"/>
        <v>-27.3</v>
      </c>
      <c r="S19" s="1">
        <f t="shared" si="0"/>
        <v>44.1</v>
      </c>
    </row>
    <row r="20" spans="1:19" x14ac:dyDescent="0.25">
      <c r="A20">
        <v>2007</v>
      </c>
      <c r="B20">
        <v>-24</v>
      </c>
      <c r="C20">
        <v>-40</v>
      </c>
      <c r="D20">
        <v>-24.7</v>
      </c>
      <c r="E20">
        <f>+-5.3</f>
        <v>-5.3</v>
      </c>
      <c r="F20">
        <v>-5.4</v>
      </c>
      <c r="G20">
        <v>7.5</v>
      </c>
      <c r="H20">
        <v>13.1</v>
      </c>
      <c r="I20">
        <v>10.5</v>
      </c>
      <c r="J20">
        <v>3.6</v>
      </c>
      <c r="K20">
        <v>-6.3</v>
      </c>
      <c r="L20">
        <v>-24.5</v>
      </c>
      <c r="M20">
        <v>-30.1</v>
      </c>
      <c r="P20" s="1">
        <f t="shared" si="1"/>
        <v>-10.466666666666669</v>
      </c>
      <c r="Q20" s="1">
        <f t="shared" si="2"/>
        <v>13.1</v>
      </c>
      <c r="R20" s="1">
        <f t="shared" si="3"/>
        <v>-40</v>
      </c>
      <c r="S20" s="1">
        <f t="shared" si="0"/>
        <v>53.1</v>
      </c>
    </row>
    <row r="21" spans="1:19" x14ac:dyDescent="0.25">
      <c r="A21">
        <v>2008</v>
      </c>
      <c r="B21">
        <v>-23.7</v>
      </c>
      <c r="C21">
        <v>-30.6</v>
      </c>
      <c r="D21">
        <v>-24.4</v>
      </c>
      <c r="E21">
        <v>-15.2</v>
      </c>
      <c r="F21">
        <v>-2.2999999999999998</v>
      </c>
      <c r="G21">
        <v>7.5</v>
      </c>
      <c r="H21">
        <v>11.8</v>
      </c>
      <c r="I21">
        <v>11.6</v>
      </c>
      <c r="J21">
        <v>4.2</v>
      </c>
      <c r="K21">
        <v>-6.9</v>
      </c>
      <c r="L21">
        <v>-20.6</v>
      </c>
      <c r="M21">
        <v>-28.1</v>
      </c>
      <c r="P21" s="1">
        <f t="shared" si="1"/>
        <v>-9.7249999999999996</v>
      </c>
      <c r="Q21" s="1">
        <f t="shared" si="2"/>
        <v>11.8</v>
      </c>
      <c r="R21" s="1">
        <f t="shared" si="3"/>
        <v>-30.6</v>
      </c>
      <c r="S21" s="1">
        <f t="shared" si="0"/>
        <v>42.400000000000006</v>
      </c>
    </row>
    <row r="22" spans="1:19" x14ac:dyDescent="0.25">
      <c r="A22">
        <v>2009</v>
      </c>
      <c r="B22">
        <v>-24.1</v>
      </c>
      <c r="C22">
        <v>-34.700000000000003</v>
      </c>
      <c r="D22">
        <v>-29.1</v>
      </c>
      <c r="E22">
        <v>-12.9</v>
      </c>
      <c r="F22">
        <v>-5.6</v>
      </c>
      <c r="G22">
        <v>8</v>
      </c>
      <c r="H22">
        <v>14.5</v>
      </c>
      <c r="I22">
        <v>9.5</v>
      </c>
      <c r="J22">
        <v>4.3</v>
      </c>
      <c r="K22">
        <v>-7.1</v>
      </c>
      <c r="L22">
        <v>-22.4</v>
      </c>
      <c r="M22">
        <v>-35.299999999999997</v>
      </c>
      <c r="P22" s="1">
        <f t="shared" si="1"/>
        <v>-11.241666666666665</v>
      </c>
      <c r="Q22" s="1">
        <f t="shared" si="2"/>
        <v>14.5</v>
      </c>
      <c r="R22" s="1">
        <f t="shared" si="3"/>
        <v>-35.299999999999997</v>
      </c>
      <c r="S22" s="1">
        <f t="shared" si="0"/>
        <v>49.8</v>
      </c>
    </row>
    <row r="23" spans="1:19" x14ac:dyDescent="0.25">
      <c r="A23">
        <v>2010</v>
      </c>
      <c r="B23">
        <v>-28.9</v>
      </c>
      <c r="C23">
        <v>-35</v>
      </c>
      <c r="D23">
        <v>-24.2</v>
      </c>
      <c r="E23">
        <v>-13.6</v>
      </c>
      <c r="F23">
        <v>-1.4</v>
      </c>
      <c r="G23">
        <v>8.3000000000000007</v>
      </c>
      <c r="H23">
        <v>12.5</v>
      </c>
      <c r="I23">
        <v>9.6999999999999993</v>
      </c>
      <c r="J23">
        <v>1.2</v>
      </c>
      <c r="K23">
        <v>-11</v>
      </c>
      <c r="L23">
        <v>-21.2</v>
      </c>
      <c r="M23">
        <v>-32.200000000000003</v>
      </c>
      <c r="P23" s="1">
        <f t="shared" si="1"/>
        <v>-11.316666666666668</v>
      </c>
      <c r="Q23" s="1">
        <f t="shared" si="2"/>
        <v>12.5</v>
      </c>
      <c r="R23" s="1">
        <f t="shared" si="3"/>
        <v>-35</v>
      </c>
      <c r="S23" s="1">
        <f t="shared" si="0"/>
        <v>47.5</v>
      </c>
    </row>
    <row r="24" spans="1:19" x14ac:dyDescent="0.25">
      <c r="A24">
        <v>2011</v>
      </c>
      <c r="B24">
        <v>-25.9</v>
      </c>
      <c r="C24">
        <v>-32.9</v>
      </c>
      <c r="D24">
        <v>-17.2</v>
      </c>
      <c r="E24">
        <v>-10.5</v>
      </c>
      <c r="F24">
        <v>-1.8</v>
      </c>
      <c r="G24">
        <v>8.1999999999999993</v>
      </c>
      <c r="H24">
        <v>13</v>
      </c>
      <c r="I24">
        <v>11.1</v>
      </c>
      <c r="J24">
        <v>4.2</v>
      </c>
      <c r="K24">
        <v>-9.1</v>
      </c>
      <c r="L24">
        <v>-21.9</v>
      </c>
      <c r="M24">
        <v>-23.7</v>
      </c>
      <c r="P24" s="1">
        <f t="shared" si="1"/>
        <v>-8.8749999999999982</v>
      </c>
      <c r="Q24" s="1">
        <f t="shared" si="2"/>
        <v>13</v>
      </c>
      <c r="R24" s="1">
        <f t="shared" si="3"/>
        <v>-32.9</v>
      </c>
      <c r="S24" s="1">
        <f t="shared" si="0"/>
        <v>45.9</v>
      </c>
    </row>
    <row r="25" spans="1:19" x14ac:dyDescent="0.25">
      <c r="A25">
        <v>2012</v>
      </c>
      <c r="B25">
        <v>-29.1</v>
      </c>
      <c r="C25">
        <v>-23.8</v>
      </c>
      <c r="D25">
        <v>-24.2</v>
      </c>
      <c r="E25">
        <v>-14.8</v>
      </c>
      <c r="F25">
        <v>-4</v>
      </c>
      <c r="G25">
        <v>9.6999999999999993</v>
      </c>
      <c r="H25">
        <v>15.2</v>
      </c>
      <c r="I25">
        <v>9.9</v>
      </c>
      <c r="J25">
        <v>5</v>
      </c>
      <c r="L25">
        <v>-21.8</v>
      </c>
      <c r="M25">
        <v>-27.7</v>
      </c>
      <c r="P25" s="1">
        <f t="shared" si="1"/>
        <v>-9.6000000000000014</v>
      </c>
      <c r="Q25" s="1">
        <f t="shared" si="2"/>
        <v>15.2</v>
      </c>
      <c r="R25" s="1">
        <f t="shared" si="3"/>
        <v>-29.1</v>
      </c>
      <c r="S25" s="1">
        <f t="shared" si="0"/>
        <v>44.3</v>
      </c>
    </row>
    <row r="26" spans="1:19" x14ac:dyDescent="0.25">
      <c r="A26">
        <v>2013</v>
      </c>
      <c r="B26">
        <v>-32.9</v>
      </c>
      <c r="C26">
        <v>-36.1</v>
      </c>
      <c r="D26">
        <v>-30.9</v>
      </c>
      <c r="E26">
        <v>-15.2</v>
      </c>
      <c r="F26">
        <v>-0.1</v>
      </c>
      <c r="G26">
        <v>7.7</v>
      </c>
      <c r="H26">
        <v>14.7</v>
      </c>
      <c r="I26">
        <v>10</v>
      </c>
      <c r="J26">
        <v>1.3</v>
      </c>
      <c r="K26">
        <v>-10.6</v>
      </c>
      <c r="L26">
        <v>-19.100000000000001</v>
      </c>
      <c r="M26">
        <v>-29.6</v>
      </c>
      <c r="P26" s="1">
        <f t="shared" si="1"/>
        <v>-11.733333333333333</v>
      </c>
      <c r="Q26" s="1">
        <f t="shared" si="2"/>
        <v>14.7</v>
      </c>
      <c r="R26" s="1">
        <f t="shared" si="3"/>
        <v>-36.1</v>
      </c>
      <c r="S26" s="1">
        <f t="shared" si="0"/>
        <v>50.8</v>
      </c>
    </row>
    <row r="27" spans="1:19" x14ac:dyDescent="0.25">
      <c r="A27">
        <v>2014</v>
      </c>
      <c r="B27">
        <v>-38.5</v>
      </c>
      <c r="C27">
        <v>-32.700000000000003</v>
      </c>
      <c r="D27">
        <v>-19.5</v>
      </c>
      <c r="E27">
        <f>+-10</f>
        <v>-10</v>
      </c>
      <c r="F27">
        <v>-3.2</v>
      </c>
      <c r="G27">
        <v>9.5</v>
      </c>
      <c r="H27">
        <v>14</v>
      </c>
      <c r="I27">
        <v>7.2</v>
      </c>
      <c r="K27">
        <v>-12.8</v>
      </c>
      <c r="L27">
        <v>-27.8</v>
      </c>
      <c r="M27">
        <v>-24.6</v>
      </c>
      <c r="P27" s="1">
        <f t="shared" si="1"/>
        <v>-12.581818181818182</v>
      </c>
      <c r="Q27" s="1">
        <f t="shared" si="2"/>
        <v>14</v>
      </c>
      <c r="R27" s="1">
        <f t="shared" si="3"/>
        <v>-38.5</v>
      </c>
      <c r="S27" s="1">
        <f t="shared" si="0"/>
        <v>52.5</v>
      </c>
    </row>
    <row r="28" spans="1:19" x14ac:dyDescent="0.25">
      <c r="A28">
        <v>2015</v>
      </c>
      <c r="B28">
        <v>-33.5</v>
      </c>
      <c r="C28">
        <v>-33</v>
      </c>
      <c r="D28">
        <v>-24.5</v>
      </c>
      <c r="E28">
        <v>-16.3</v>
      </c>
      <c r="F28">
        <v>-4.8</v>
      </c>
      <c r="G28">
        <v>8.3000000000000007</v>
      </c>
      <c r="H28">
        <v>12.6</v>
      </c>
      <c r="I28">
        <v>8.3000000000000007</v>
      </c>
      <c r="J28">
        <v>2.8</v>
      </c>
      <c r="K28">
        <v>-8.5</v>
      </c>
      <c r="L28">
        <v>-19.600000000000001</v>
      </c>
      <c r="M28">
        <v>-28.5</v>
      </c>
      <c r="P28" s="1">
        <f t="shared" si="1"/>
        <v>-11.391666666666667</v>
      </c>
      <c r="Q28" s="1">
        <f t="shared" si="2"/>
        <v>12.6</v>
      </c>
      <c r="R28" s="1">
        <f t="shared" si="3"/>
        <v>-33.5</v>
      </c>
      <c r="S28" s="1">
        <f t="shared" si="0"/>
        <v>46.1</v>
      </c>
    </row>
    <row r="29" spans="1:19" x14ac:dyDescent="0.25">
      <c r="A29">
        <v>2016</v>
      </c>
      <c r="B29">
        <v>-21.4</v>
      </c>
      <c r="C29">
        <v>-28.7</v>
      </c>
      <c r="D29">
        <v>-21.7</v>
      </c>
      <c r="E29">
        <v>-13.6</v>
      </c>
      <c r="F29">
        <v>-5.2</v>
      </c>
      <c r="G29">
        <v>9.1999999999999993</v>
      </c>
      <c r="H29">
        <v>12.9</v>
      </c>
      <c r="I29">
        <v>9</v>
      </c>
      <c r="J29">
        <v>5.2</v>
      </c>
      <c r="K29">
        <v>-7.5</v>
      </c>
      <c r="L29">
        <v>-25</v>
      </c>
      <c r="P29" s="1">
        <f t="shared" si="1"/>
        <v>-7.8909090909090898</v>
      </c>
      <c r="Q29" s="1">
        <f t="shared" si="2"/>
        <v>12.9</v>
      </c>
      <c r="R29" s="1">
        <f t="shared" si="3"/>
        <v>-28.7</v>
      </c>
      <c r="S29" s="1">
        <f t="shared" si="0"/>
        <v>41.6</v>
      </c>
    </row>
    <row r="30" spans="1:19" x14ac:dyDescent="0.25">
      <c r="A30">
        <v>2017</v>
      </c>
      <c r="B30">
        <v>-27.9</v>
      </c>
      <c r="C30">
        <v>-31.6</v>
      </c>
      <c r="D30">
        <v>-15.2</v>
      </c>
      <c r="E30">
        <f>+-14.2</f>
        <v>-14.2</v>
      </c>
      <c r="F30">
        <v>-6.5</v>
      </c>
      <c r="G30">
        <v>8</v>
      </c>
      <c r="H30">
        <v>11.8</v>
      </c>
      <c r="I30">
        <v>7.9</v>
      </c>
      <c r="J30">
        <v>1.2</v>
      </c>
      <c r="K30">
        <v>-9.5</v>
      </c>
      <c r="L30">
        <v>-26</v>
      </c>
      <c r="M30">
        <v>-27.8</v>
      </c>
      <c r="P30" s="1">
        <f t="shared" si="1"/>
        <v>-10.816666666666668</v>
      </c>
      <c r="Q30" s="1">
        <f t="shared" si="2"/>
        <v>11.8</v>
      </c>
      <c r="R30" s="1">
        <f t="shared" si="3"/>
        <v>-31.6</v>
      </c>
      <c r="S30" s="1">
        <f t="shared" si="0"/>
        <v>43.400000000000006</v>
      </c>
    </row>
    <row r="31" spans="1:19" x14ac:dyDescent="0.25">
      <c r="A31">
        <v>2018</v>
      </c>
      <c r="B31">
        <v>-29.7</v>
      </c>
      <c r="C31">
        <v>-28.2</v>
      </c>
      <c r="D31">
        <v>-30.1</v>
      </c>
      <c r="E31">
        <v>-14.5</v>
      </c>
      <c r="F31">
        <v>-5.5</v>
      </c>
      <c r="G31">
        <v>14</v>
      </c>
      <c r="H31">
        <v>9.5</v>
      </c>
      <c r="I31">
        <v>12.2</v>
      </c>
      <c r="J31">
        <v>3.3</v>
      </c>
      <c r="K31">
        <v>-4.2</v>
      </c>
      <c r="L31">
        <v>-25</v>
      </c>
      <c r="M31">
        <v>-23.8</v>
      </c>
      <c r="P31" s="1">
        <f t="shared" si="1"/>
        <v>-10.166666666666666</v>
      </c>
      <c r="Q31" s="1">
        <f t="shared" si="2"/>
        <v>14</v>
      </c>
      <c r="R31" s="1">
        <f t="shared" si="3"/>
        <v>-30.1</v>
      </c>
      <c r="S31" s="1">
        <f t="shared" si="0"/>
        <v>44.1</v>
      </c>
    </row>
    <row r="32" spans="1:19" x14ac:dyDescent="0.25">
      <c r="A32">
        <v>2019</v>
      </c>
      <c r="B32">
        <v>-31.8</v>
      </c>
      <c r="C32">
        <v>-24.9</v>
      </c>
      <c r="D32">
        <v>-18.2</v>
      </c>
      <c r="E32">
        <v>-15.4</v>
      </c>
      <c r="F32">
        <v>-6</v>
      </c>
      <c r="G32">
        <v>11.2</v>
      </c>
      <c r="H32">
        <v>12.5</v>
      </c>
      <c r="P32" s="1">
        <f t="shared" si="1"/>
        <v>-10.371428571428572</v>
      </c>
      <c r="Q32" s="1">
        <f t="shared" si="2"/>
        <v>12.5</v>
      </c>
      <c r="R32" s="1">
        <f t="shared" si="3"/>
        <v>-31.8</v>
      </c>
      <c r="S32" s="1">
        <f t="shared" si="0"/>
        <v>44.3</v>
      </c>
    </row>
    <row r="33" spans="1:19" x14ac:dyDescent="0.25">
      <c r="A33" t="s">
        <v>39</v>
      </c>
      <c r="B33" s="1">
        <f>AVERAGE(B2:B32)</f>
        <v>-30.206666666666663</v>
      </c>
      <c r="C33" s="1">
        <f t="shared" ref="C33:M33" si="4">AVERAGE(C2:C32)</f>
        <v>-30.329032258064522</v>
      </c>
      <c r="D33" s="1">
        <f t="shared" si="4"/>
        <v>-23.934482758620696</v>
      </c>
      <c r="E33" s="1">
        <f t="shared" si="4"/>
        <v>-14.85</v>
      </c>
      <c r="F33" s="1">
        <f t="shared" si="4"/>
        <v>-3.7103448275862068</v>
      </c>
      <c r="G33" s="1">
        <f t="shared" si="4"/>
        <v>7.963333333333332</v>
      </c>
      <c r="H33" s="1">
        <f t="shared" si="4"/>
        <v>13.355172413793104</v>
      </c>
      <c r="I33" s="1">
        <f t="shared" si="4"/>
        <v>10.258620689655171</v>
      </c>
      <c r="J33" s="1">
        <f t="shared" si="4"/>
        <v>2.9586206896551728</v>
      </c>
      <c r="K33" s="1">
        <f t="shared" si="4"/>
        <v>-10.151724137931033</v>
      </c>
      <c r="L33" s="1">
        <f t="shared" si="4"/>
        <v>-23.493999999999996</v>
      </c>
      <c r="M33" s="1">
        <f t="shared" si="4"/>
        <v>-27.992307692307698</v>
      </c>
      <c r="P33" s="1"/>
      <c r="Q33" s="1"/>
      <c r="R33" s="1"/>
      <c r="S33" s="1"/>
    </row>
    <row r="34" spans="1:19" x14ac:dyDescent="0.25">
      <c r="A34" t="s">
        <v>35</v>
      </c>
      <c r="B34" s="1">
        <f>_xlfn.STDEV.S(B2:B32)</f>
        <v>4.3233873480084837</v>
      </c>
      <c r="C34" s="1">
        <f t="shared" ref="C34:M34" si="5">_xlfn.STDEV.S(C2:C32)</f>
        <v>5.453817840032599</v>
      </c>
      <c r="D34" s="1">
        <f t="shared" si="5"/>
        <v>4.2885458626162931</v>
      </c>
      <c r="E34" s="1">
        <f t="shared" si="5"/>
        <v>3.5651328746335782</v>
      </c>
      <c r="F34" s="1">
        <f t="shared" si="5"/>
        <v>2.3472392335900572</v>
      </c>
      <c r="G34" s="1">
        <f t="shared" si="5"/>
        <v>2.5529541148723571</v>
      </c>
      <c r="H34" s="1">
        <f t="shared" si="5"/>
        <v>1.7638404136786658</v>
      </c>
      <c r="I34" s="1">
        <f t="shared" si="5"/>
        <v>1.9021636630388208</v>
      </c>
      <c r="J34" s="1">
        <f t="shared" si="5"/>
        <v>2.0778624389672506</v>
      </c>
      <c r="K34" s="1">
        <f t="shared" si="5"/>
        <v>3.1709192774398174</v>
      </c>
      <c r="L34" s="1">
        <f t="shared" si="5"/>
        <v>3.5892719461540481</v>
      </c>
      <c r="M34" s="1">
        <f t="shared" si="5"/>
        <v>3.6202677334056332</v>
      </c>
      <c r="P34" s="1">
        <f>AVERAGE(P2:P32)</f>
        <v>-10.857115160824838</v>
      </c>
      <c r="Q34" s="1">
        <f t="shared" ref="Q34:S34" si="6">AVERAGE(Q2:Q32)</f>
        <v>13.448387096774194</v>
      </c>
      <c r="R34" s="1">
        <f t="shared" si="6"/>
        <v>-33.174193548387102</v>
      </c>
      <c r="S34" s="1">
        <f t="shared" si="6"/>
        <v>46.622580645161285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712FE23-CA12-44B4-A951-D2A51E3BCBF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Hatanga!B2:M2</xm:f>
              <xm:sqref>N2</xm:sqref>
            </x14:sparkline>
            <x14:sparkline>
              <xm:f>Hatanga!B3:M3</xm:f>
              <xm:sqref>N3</xm:sqref>
            </x14:sparkline>
            <x14:sparkline>
              <xm:f>Hatanga!B4:M4</xm:f>
              <xm:sqref>N4</xm:sqref>
            </x14:sparkline>
            <x14:sparkline>
              <xm:f>Hatanga!B5:M5</xm:f>
              <xm:sqref>N5</xm:sqref>
            </x14:sparkline>
            <x14:sparkline>
              <xm:f>Hatanga!B6:M6</xm:f>
              <xm:sqref>N6</xm:sqref>
            </x14:sparkline>
            <x14:sparkline>
              <xm:f>Hatanga!B7:M7</xm:f>
              <xm:sqref>N7</xm:sqref>
            </x14:sparkline>
            <x14:sparkline>
              <xm:f>Hatanga!B8:M8</xm:f>
              <xm:sqref>N8</xm:sqref>
            </x14:sparkline>
            <x14:sparkline>
              <xm:f>Hatanga!B9:M9</xm:f>
              <xm:sqref>N9</xm:sqref>
            </x14:sparkline>
            <x14:sparkline>
              <xm:f>Hatanga!B10:M10</xm:f>
              <xm:sqref>N10</xm:sqref>
            </x14:sparkline>
            <x14:sparkline>
              <xm:f>Hatanga!B11:M11</xm:f>
              <xm:sqref>N11</xm:sqref>
            </x14:sparkline>
            <x14:sparkline>
              <xm:f>Hatanga!B12:M12</xm:f>
              <xm:sqref>N12</xm:sqref>
            </x14:sparkline>
            <x14:sparkline>
              <xm:f>Hatanga!B13:M13</xm:f>
              <xm:sqref>N13</xm:sqref>
            </x14:sparkline>
            <x14:sparkline>
              <xm:f>Hatanga!B14:M14</xm:f>
              <xm:sqref>N14</xm:sqref>
            </x14:sparkline>
            <x14:sparkline>
              <xm:f>Hatanga!B15:M15</xm:f>
              <xm:sqref>N15</xm:sqref>
            </x14:sparkline>
            <x14:sparkline>
              <xm:f>Hatanga!B16:M16</xm:f>
              <xm:sqref>N16</xm:sqref>
            </x14:sparkline>
            <x14:sparkline>
              <xm:f>Hatanga!B17:M17</xm:f>
              <xm:sqref>N17</xm:sqref>
            </x14:sparkline>
            <x14:sparkline>
              <xm:f>Hatanga!B18:M18</xm:f>
              <xm:sqref>N18</xm:sqref>
            </x14:sparkline>
            <x14:sparkline>
              <xm:f>Hatanga!B19:M19</xm:f>
              <xm:sqref>N19</xm:sqref>
            </x14:sparkline>
            <x14:sparkline>
              <xm:f>Hatanga!B20:M20</xm:f>
              <xm:sqref>N20</xm:sqref>
            </x14:sparkline>
            <x14:sparkline>
              <xm:f>Hatanga!B21:M21</xm:f>
              <xm:sqref>N21</xm:sqref>
            </x14:sparkline>
            <x14:sparkline>
              <xm:f>Hatanga!B22:M22</xm:f>
              <xm:sqref>N22</xm:sqref>
            </x14:sparkline>
            <x14:sparkline>
              <xm:f>Hatanga!B23:M23</xm:f>
              <xm:sqref>N23</xm:sqref>
            </x14:sparkline>
            <x14:sparkline>
              <xm:f>Hatanga!B24:M24</xm:f>
              <xm:sqref>N24</xm:sqref>
            </x14:sparkline>
            <x14:sparkline>
              <xm:f>Hatanga!B25:M25</xm:f>
              <xm:sqref>N25</xm:sqref>
            </x14:sparkline>
            <x14:sparkline>
              <xm:f>Hatanga!B26:M26</xm:f>
              <xm:sqref>N26</xm:sqref>
            </x14:sparkline>
            <x14:sparkline>
              <xm:f>Hatanga!B27:M27</xm:f>
              <xm:sqref>N27</xm:sqref>
            </x14:sparkline>
            <x14:sparkline>
              <xm:f>Hatanga!B28:M28</xm:f>
              <xm:sqref>N28</xm:sqref>
            </x14:sparkline>
            <x14:sparkline>
              <xm:f>Hatanga!B29:M29</xm:f>
              <xm:sqref>N29</xm:sqref>
            </x14:sparkline>
            <x14:sparkline>
              <xm:f>Hatanga!B30:M30</xm:f>
              <xm:sqref>N30</xm:sqref>
            </x14:sparkline>
            <x14:sparkline>
              <xm:f>Hatanga!B31:M31</xm:f>
              <xm:sqref>N31</xm:sqref>
            </x14:sparkline>
            <x14:sparkline>
              <xm:f>Hatanga!B32:M32</xm:f>
              <xm:sqref>N32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4D98-6998-4BED-A2B4-35D948921CD3}">
  <dimension ref="A1:S34"/>
  <sheetViews>
    <sheetView topLeftCell="A16" workbookViewId="0">
      <selection activeCell="H70" sqref="H70"/>
    </sheetView>
  </sheetViews>
  <sheetFormatPr defaultRowHeight="15" x14ac:dyDescent="0.25"/>
  <cols>
    <col min="4" max="4" width="9.28515625" customWidth="1"/>
    <col min="16" max="16" width="12.28515625" bestFit="1" customWidth="1"/>
    <col min="17" max="17" width="11.5703125" bestFit="1" customWidth="1"/>
    <col min="18" max="18" width="12.28515625" bestFit="1" customWidth="1"/>
    <col min="19" max="19" width="11.5703125" bestFit="1" customWidth="1"/>
  </cols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P1" t="s">
        <v>38</v>
      </c>
      <c r="Q1" t="s">
        <v>37</v>
      </c>
      <c r="R1" t="s">
        <v>36</v>
      </c>
      <c r="S1" t="s">
        <v>33</v>
      </c>
    </row>
    <row r="2" spans="1:19" x14ac:dyDescent="0.25">
      <c r="A2">
        <v>1989</v>
      </c>
      <c r="B2">
        <v>-27.5</v>
      </c>
      <c r="C2">
        <v>-22.9</v>
      </c>
      <c r="D2">
        <v>-20.7</v>
      </c>
      <c r="E2">
        <v>-17.3</v>
      </c>
      <c r="F2">
        <v>-3.7</v>
      </c>
      <c r="G2">
        <v>0.5</v>
      </c>
      <c r="H2">
        <v>5</v>
      </c>
      <c r="I2">
        <v>5.3</v>
      </c>
      <c r="J2">
        <v>1.7</v>
      </c>
      <c r="K2">
        <v>-6.5</v>
      </c>
      <c r="L2">
        <v>-21.7</v>
      </c>
      <c r="M2">
        <v>-21.9</v>
      </c>
      <c r="P2" s="1">
        <f>AVERAGE(B2:M2)</f>
        <v>-10.808333333333332</v>
      </c>
      <c r="Q2" s="1">
        <f>MAX(B2:M2)</f>
        <v>5.3</v>
      </c>
      <c r="R2" s="1">
        <f>MIN(B2:M2)</f>
        <v>-27.5</v>
      </c>
      <c r="S2" s="1">
        <f t="shared" ref="S2:S32" si="0">MAX(B2:M2)-MIN(B2:M2)</f>
        <v>32.799999999999997</v>
      </c>
    </row>
    <row r="3" spans="1:19" x14ac:dyDescent="0.25">
      <c r="A3">
        <v>1990</v>
      </c>
      <c r="B3">
        <v>-27</v>
      </c>
      <c r="C3">
        <v>-23.3</v>
      </c>
      <c r="D3">
        <v>-18.100000000000001</v>
      </c>
      <c r="E3">
        <v>-9.8000000000000007</v>
      </c>
      <c r="F3">
        <v>-6.3</v>
      </c>
      <c r="G3">
        <v>2.7</v>
      </c>
      <c r="H3">
        <v>6.8</v>
      </c>
      <c r="I3">
        <v>5</v>
      </c>
      <c r="J3">
        <v>2.2000000000000002</v>
      </c>
      <c r="K3">
        <v>-8.9</v>
      </c>
      <c r="L3">
        <v>-23.8</v>
      </c>
      <c r="M3">
        <v>-25.9</v>
      </c>
      <c r="P3" s="1">
        <f t="shared" ref="P3:P32" si="1">AVERAGE(B3:M3)</f>
        <v>-10.533333333333333</v>
      </c>
      <c r="Q3" s="1">
        <f t="shared" ref="Q3:Q32" si="2">MAX(B3:M3)</f>
        <v>6.8</v>
      </c>
      <c r="R3" s="1">
        <f t="shared" ref="R3:R32" si="3">MIN(B3:M3)</f>
        <v>-27</v>
      </c>
      <c r="S3" s="1">
        <f t="shared" si="0"/>
        <v>33.799999999999997</v>
      </c>
    </row>
    <row r="4" spans="1:19" x14ac:dyDescent="0.25">
      <c r="A4">
        <v>1991</v>
      </c>
      <c r="B4">
        <v>-25.3</v>
      </c>
      <c r="C4">
        <v>-29.4</v>
      </c>
      <c r="D4">
        <v>-22.7</v>
      </c>
      <c r="E4">
        <v>-16.399999999999999</v>
      </c>
      <c r="G4">
        <v>1.8</v>
      </c>
      <c r="I4">
        <v>4.9000000000000004</v>
      </c>
      <c r="J4">
        <v>6.8</v>
      </c>
      <c r="K4">
        <v>-2</v>
      </c>
      <c r="L4">
        <v>-16.5</v>
      </c>
      <c r="M4">
        <v>-22.5</v>
      </c>
      <c r="P4" s="1">
        <f t="shared" si="1"/>
        <v>-12.13</v>
      </c>
      <c r="Q4" s="1">
        <f t="shared" si="2"/>
        <v>6.8</v>
      </c>
      <c r="R4" s="1">
        <f t="shared" si="3"/>
        <v>-29.4</v>
      </c>
      <c r="S4" s="1">
        <f t="shared" si="0"/>
        <v>36.199999999999996</v>
      </c>
    </row>
    <row r="5" spans="1:19" x14ac:dyDescent="0.25">
      <c r="A5">
        <v>1992</v>
      </c>
      <c r="B5">
        <v>-24.8</v>
      </c>
      <c r="C5">
        <v>-22.4</v>
      </c>
      <c r="D5">
        <v>-21</v>
      </c>
      <c r="E5">
        <v>-20.3</v>
      </c>
      <c r="F5">
        <v>-4.0999999999999996</v>
      </c>
      <c r="G5">
        <v>-0.3</v>
      </c>
      <c r="H5">
        <v>4.7</v>
      </c>
      <c r="I5">
        <v>5</v>
      </c>
      <c r="J5">
        <v>-0.1</v>
      </c>
      <c r="K5">
        <v>-13.4</v>
      </c>
      <c r="L5">
        <v>-19.7</v>
      </c>
      <c r="M5">
        <v>-12.8</v>
      </c>
      <c r="P5" s="1">
        <f t="shared" si="1"/>
        <v>-10.766666666666666</v>
      </c>
      <c r="Q5" s="1">
        <f t="shared" si="2"/>
        <v>5</v>
      </c>
      <c r="R5" s="1">
        <f t="shared" si="3"/>
        <v>-24.8</v>
      </c>
      <c r="S5" s="1">
        <f t="shared" si="0"/>
        <v>29.8</v>
      </c>
    </row>
    <row r="6" spans="1:19" x14ac:dyDescent="0.25">
      <c r="A6">
        <v>1993</v>
      </c>
      <c r="B6">
        <v>-20.2</v>
      </c>
      <c r="C6">
        <v>-22.6</v>
      </c>
      <c r="F6">
        <v>-5.8</v>
      </c>
      <c r="G6">
        <v>2.8</v>
      </c>
      <c r="H6">
        <v>3.9</v>
      </c>
      <c r="I6">
        <v>5.3</v>
      </c>
      <c r="J6">
        <v>3.6</v>
      </c>
      <c r="K6">
        <v>-6.8</v>
      </c>
      <c r="L6">
        <v>-9.4</v>
      </c>
      <c r="M6">
        <v>-21.7</v>
      </c>
      <c r="P6" s="1">
        <f t="shared" si="1"/>
        <v>-7.089999999999999</v>
      </c>
      <c r="Q6" s="1">
        <f t="shared" si="2"/>
        <v>5.3</v>
      </c>
      <c r="R6" s="1">
        <f t="shared" si="3"/>
        <v>-22.6</v>
      </c>
      <c r="S6" s="1">
        <f t="shared" si="0"/>
        <v>27.900000000000002</v>
      </c>
    </row>
    <row r="7" spans="1:19" x14ac:dyDescent="0.25">
      <c r="A7">
        <v>1994</v>
      </c>
      <c r="C7">
        <v>-32.1</v>
      </c>
      <c r="D7">
        <v>-17.3</v>
      </c>
      <c r="G7">
        <v>2.8</v>
      </c>
      <c r="I7">
        <v>5.8</v>
      </c>
      <c r="J7">
        <v>1.3</v>
      </c>
      <c r="K7">
        <v>-2.9</v>
      </c>
      <c r="L7">
        <v>-17.3</v>
      </c>
      <c r="P7" s="1">
        <f t="shared" si="1"/>
        <v>-8.5285714285714302</v>
      </c>
      <c r="Q7" s="1">
        <f t="shared" si="2"/>
        <v>5.8</v>
      </c>
      <c r="R7" s="1">
        <f t="shared" si="3"/>
        <v>-32.1</v>
      </c>
      <c r="S7" s="1">
        <f t="shared" si="0"/>
        <v>37.9</v>
      </c>
    </row>
    <row r="8" spans="1:19" x14ac:dyDescent="0.25">
      <c r="A8">
        <v>1995</v>
      </c>
      <c r="E8">
        <v>-6.3</v>
      </c>
      <c r="F8">
        <v>-6.2</v>
      </c>
      <c r="G8">
        <v>1.2</v>
      </c>
      <c r="H8">
        <v>7.5</v>
      </c>
      <c r="I8">
        <v>10.5</v>
      </c>
      <c r="J8">
        <v>3.4</v>
      </c>
      <c r="K8">
        <v>-5.3</v>
      </c>
      <c r="L8">
        <v>-17.8</v>
      </c>
      <c r="P8" s="1">
        <f t="shared" si="1"/>
        <v>-1.625</v>
      </c>
      <c r="Q8" s="1">
        <f t="shared" si="2"/>
        <v>10.5</v>
      </c>
      <c r="R8" s="1">
        <f t="shared" si="3"/>
        <v>-17.8</v>
      </c>
      <c r="S8" s="1">
        <f t="shared" si="0"/>
        <v>28.3</v>
      </c>
    </row>
    <row r="9" spans="1:19" x14ac:dyDescent="0.25">
      <c r="A9">
        <v>1996</v>
      </c>
      <c r="B9">
        <v>-22.1</v>
      </c>
      <c r="C9">
        <v>-17.600000000000001</v>
      </c>
      <c r="E9">
        <v>-16.899999999999999</v>
      </c>
      <c r="F9">
        <v>-7.8</v>
      </c>
      <c r="G9">
        <v>0.8</v>
      </c>
      <c r="H9">
        <v>7.7</v>
      </c>
      <c r="I9">
        <v>5.6</v>
      </c>
      <c r="J9">
        <v>-1.2</v>
      </c>
      <c r="K9">
        <v>-6.3</v>
      </c>
      <c r="L9">
        <v>-10.3</v>
      </c>
      <c r="M9">
        <v>-23.8</v>
      </c>
      <c r="P9" s="1">
        <f t="shared" si="1"/>
        <v>-8.3545454545454554</v>
      </c>
      <c r="Q9" s="1">
        <f t="shared" si="2"/>
        <v>7.7</v>
      </c>
      <c r="R9" s="1">
        <f t="shared" si="3"/>
        <v>-23.8</v>
      </c>
      <c r="S9" s="1">
        <f t="shared" si="0"/>
        <v>31.5</v>
      </c>
    </row>
    <row r="10" spans="1:19" x14ac:dyDescent="0.25">
      <c r="A10">
        <v>1997</v>
      </c>
      <c r="B10">
        <v>-27.9</v>
      </c>
      <c r="C10">
        <v>-25.2</v>
      </c>
      <c r="D10">
        <v>-18.2</v>
      </c>
      <c r="E10">
        <v>-10.199999999999999</v>
      </c>
      <c r="F10">
        <v>-4.7</v>
      </c>
      <c r="G10">
        <v>1.2</v>
      </c>
      <c r="H10">
        <v>6.4</v>
      </c>
      <c r="I10">
        <v>7.3</v>
      </c>
      <c r="J10">
        <v>6.3</v>
      </c>
      <c r="K10">
        <v>-2.2000000000000002</v>
      </c>
      <c r="L10">
        <v>-18.2</v>
      </c>
      <c r="M10">
        <v>-25.5</v>
      </c>
      <c r="P10" s="1">
        <f t="shared" si="1"/>
        <v>-9.2416666666666671</v>
      </c>
      <c r="Q10" s="1">
        <f t="shared" si="2"/>
        <v>7.3</v>
      </c>
      <c r="R10" s="1">
        <f t="shared" si="3"/>
        <v>-27.9</v>
      </c>
      <c r="S10" s="1">
        <f t="shared" si="0"/>
        <v>35.199999999999996</v>
      </c>
    </row>
    <row r="11" spans="1:19" x14ac:dyDescent="0.25">
      <c r="A11">
        <v>1998</v>
      </c>
      <c r="B11">
        <v>-22.9</v>
      </c>
      <c r="C11">
        <v>-31.5</v>
      </c>
      <c r="E11">
        <v>-16.399999999999999</v>
      </c>
      <c r="F11">
        <v>-7.2</v>
      </c>
      <c r="G11">
        <v>1.4</v>
      </c>
      <c r="I11">
        <v>8</v>
      </c>
      <c r="J11">
        <v>-0.3</v>
      </c>
      <c r="K11">
        <v>-14.8</v>
      </c>
      <c r="L11">
        <v>-21.7</v>
      </c>
      <c r="M11">
        <v>-24.9</v>
      </c>
      <c r="P11" s="1">
        <f t="shared" si="1"/>
        <v>-13.029999999999998</v>
      </c>
      <c r="Q11" s="1">
        <f t="shared" si="2"/>
        <v>8</v>
      </c>
      <c r="R11" s="1">
        <f t="shared" si="3"/>
        <v>-31.5</v>
      </c>
      <c r="S11" s="1">
        <f t="shared" si="0"/>
        <v>39.5</v>
      </c>
    </row>
    <row r="12" spans="1:19" x14ac:dyDescent="0.25">
      <c r="A12">
        <v>1999</v>
      </c>
      <c r="B12">
        <v>-25.7</v>
      </c>
      <c r="C12">
        <v>-20</v>
      </c>
      <c r="D12">
        <v>-25.1</v>
      </c>
      <c r="E12">
        <v>-17.3</v>
      </c>
      <c r="F12">
        <v>-6.5</v>
      </c>
      <c r="G12">
        <v>1.1000000000000001</v>
      </c>
      <c r="H12">
        <v>5.0999999999999996</v>
      </c>
      <c r="I12">
        <v>6.3</v>
      </c>
      <c r="J12">
        <v>3.1</v>
      </c>
      <c r="K12">
        <v>-5.6</v>
      </c>
      <c r="L12">
        <v>-14.1</v>
      </c>
      <c r="M12">
        <v>-14.3</v>
      </c>
      <c r="P12" s="1">
        <f t="shared" si="1"/>
        <v>-9.4166666666666679</v>
      </c>
      <c r="Q12" s="1">
        <f t="shared" si="2"/>
        <v>6.3</v>
      </c>
      <c r="R12" s="1">
        <f t="shared" si="3"/>
        <v>-25.7</v>
      </c>
      <c r="S12" s="1">
        <f t="shared" si="0"/>
        <v>32</v>
      </c>
    </row>
    <row r="13" spans="1:19" x14ac:dyDescent="0.25">
      <c r="A13">
        <v>2000</v>
      </c>
      <c r="B13">
        <v>-26.2</v>
      </c>
      <c r="C13">
        <v>-20.9</v>
      </c>
      <c r="D13">
        <v>-16.5</v>
      </c>
      <c r="E13">
        <v>-13.9</v>
      </c>
      <c r="F13">
        <v>-3.8</v>
      </c>
      <c r="G13">
        <v>1.3</v>
      </c>
      <c r="H13">
        <v>5.5</v>
      </c>
      <c r="I13">
        <v>9.1</v>
      </c>
      <c r="J13">
        <v>2</v>
      </c>
      <c r="K13">
        <v>-7.6</v>
      </c>
      <c r="L13">
        <v>-17.899999999999999</v>
      </c>
      <c r="M13">
        <v>-26.8</v>
      </c>
      <c r="P13" s="1">
        <f t="shared" si="1"/>
        <v>-9.6416666666666675</v>
      </c>
      <c r="Q13" s="1">
        <f t="shared" si="2"/>
        <v>9.1</v>
      </c>
      <c r="R13" s="1">
        <f t="shared" si="3"/>
        <v>-26.8</v>
      </c>
      <c r="S13" s="1">
        <f t="shared" si="0"/>
        <v>35.9</v>
      </c>
    </row>
    <row r="14" spans="1:19" x14ac:dyDescent="0.25">
      <c r="A14">
        <v>2001</v>
      </c>
      <c r="B14">
        <v>-29.2</v>
      </c>
      <c r="C14">
        <v>-24.3</v>
      </c>
      <c r="D14">
        <v>-26.1</v>
      </c>
      <c r="E14">
        <v>-19.7</v>
      </c>
      <c r="F14">
        <v>-6.1</v>
      </c>
      <c r="G14">
        <v>3.1</v>
      </c>
      <c r="H14">
        <v>8.1</v>
      </c>
      <c r="I14">
        <v>9.1999999999999993</v>
      </c>
      <c r="J14">
        <v>4.5999999999999996</v>
      </c>
      <c r="K14">
        <v>-5.8</v>
      </c>
      <c r="L14">
        <v>-11.1</v>
      </c>
      <c r="M14">
        <v>-16.100000000000001</v>
      </c>
      <c r="P14" s="1">
        <f t="shared" si="1"/>
        <v>-9.4500000000000011</v>
      </c>
      <c r="Q14" s="1">
        <f t="shared" si="2"/>
        <v>9.1999999999999993</v>
      </c>
      <c r="R14" s="1">
        <f t="shared" si="3"/>
        <v>-29.2</v>
      </c>
      <c r="S14" s="1">
        <f t="shared" si="0"/>
        <v>38.4</v>
      </c>
    </row>
    <row r="15" spans="1:19" x14ac:dyDescent="0.25">
      <c r="A15">
        <v>2002</v>
      </c>
      <c r="B15">
        <v>-27.8</v>
      </c>
      <c r="C15">
        <v>-24.9</v>
      </c>
      <c r="D15">
        <v>-18</v>
      </c>
      <c r="E15">
        <v>-15.2</v>
      </c>
      <c r="F15">
        <v>-9.1</v>
      </c>
      <c r="G15">
        <v>1.6</v>
      </c>
      <c r="H15">
        <v>7</v>
      </c>
      <c r="I15">
        <v>8.9</v>
      </c>
      <c r="J15">
        <v>1.6</v>
      </c>
      <c r="K15">
        <v>-4.8</v>
      </c>
      <c r="L15">
        <v>-14.6</v>
      </c>
      <c r="M15">
        <v>-24.6</v>
      </c>
      <c r="P15" s="1">
        <f t="shared" si="1"/>
        <v>-9.9916666666666671</v>
      </c>
      <c r="Q15" s="1">
        <f t="shared" si="2"/>
        <v>8.9</v>
      </c>
      <c r="R15" s="1">
        <f t="shared" si="3"/>
        <v>-27.8</v>
      </c>
      <c r="S15" s="1">
        <f t="shared" si="0"/>
        <v>36.700000000000003</v>
      </c>
    </row>
    <row r="16" spans="1:19" x14ac:dyDescent="0.25">
      <c r="A16">
        <v>2003</v>
      </c>
      <c r="B16">
        <v>-24.3</v>
      </c>
      <c r="C16">
        <v>-26.3</v>
      </c>
      <c r="D16">
        <v>-22.8</v>
      </c>
      <c r="E16">
        <v>-15.2</v>
      </c>
      <c r="F16">
        <v>-4.0999999999999996</v>
      </c>
      <c r="G16">
        <v>4.5999999999999996</v>
      </c>
      <c r="H16">
        <v>3.6</v>
      </c>
      <c r="I16">
        <v>9.6</v>
      </c>
      <c r="J16">
        <v>4</v>
      </c>
      <c r="K16">
        <v>-6.7</v>
      </c>
      <c r="L16">
        <v>-19.3</v>
      </c>
      <c r="M16">
        <v>-20.399999999999999</v>
      </c>
      <c r="P16" s="1">
        <f t="shared" si="1"/>
        <v>-9.7750000000000004</v>
      </c>
      <c r="Q16" s="1">
        <f t="shared" si="2"/>
        <v>9.6</v>
      </c>
      <c r="R16" s="1">
        <f t="shared" si="3"/>
        <v>-26.3</v>
      </c>
      <c r="S16" s="1">
        <f t="shared" si="0"/>
        <v>35.9</v>
      </c>
    </row>
    <row r="17" spans="1:19" x14ac:dyDescent="0.25">
      <c r="A17">
        <v>2004</v>
      </c>
      <c r="B17">
        <v>-26.9</v>
      </c>
      <c r="C17">
        <v>-26</v>
      </c>
      <c r="D17">
        <v>-23.6</v>
      </c>
      <c r="E17">
        <v>-17.8</v>
      </c>
      <c r="F17">
        <v>-7.9</v>
      </c>
      <c r="G17">
        <v>3.1</v>
      </c>
      <c r="H17">
        <v>7.5</v>
      </c>
      <c r="I17">
        <v>5.6</v>
      </c>
      <c r="J17">
        <v>2.8</v>
      </c>
      <c r="K17">
        <v>-5.4</v>
      </c>
      <c r="L17">
        <v>-14.3</v>
      </c>
      <c r="M17">
        <v>-21.7</v>
      </c>
      <c r="P17" s="1">
        <f t="shared" si="1"/>
        <v>-10.383333333333335</v>
      </c>
      <c r="Q17" s="1">
        <f t="shared" si="2"/>
        <v>7.5</v>
      </c>
      <c r="R17" s="1">
        <f t="shared" si="3"/>
        <v>-26.9</v>
      </c>
      <c r="S17" s="1">
        <f t="shared" si="0"/>
        <v>34.4</v>
      </c>
    </row>
    <row r="18" spans="1:19" x14ac:dyDescent="0.25">
      <c r="A18">
        <v>2005</v>
      </c>
      <c r="B18">
        <v>-18.600000000000001</v>
      </c>
      <c r="C18">
        <v>-20</v>
      </c>
      <c r="D18">
        <v>-24.2</v>
      </c>
      <c r="E18">
        <v>-16.8</v>
      </c>
      <c r="F18">
        <v>-4</v>
      </c>
      <c r="G18">
        <v>3.2</v>
      </c>
      <c r="H18">
        <v>6.6</v>
      </c>
      <c r="I18">
        <v>7.3</v>
      </c>
      <c r="J18">
        <v>6.1</v>
      </c>
      <c r="K18">
        <v>-3.7</v>
      </c>
      <c r="L18">
        <v>-14</v>
      </c>
      <c r="M18">
        <v>-19.2</v>
      </c>
      <c r="P18" s="1">
        <f t="shared" si="1"/>
        <v>-8.1083333333333325</v>
      </c>
      <c r="Q18" s="1">
        <f t="shared" si="2"/>
        <v>7.3</v>
      </c>
      <c r="R18" s="1">
        <f t="shared" si="3"/>
        <v>-24.2</v>
      </c>
      <c r="S18" s="1">
        <f t="shared" si="0"/>
        <v>31.5</v>
      </c>
    </row>
    <row r="19" spans="1:19" x14ac:dyDescent="0.25">
      <c r="A19">
        <v>2006</v>
      </c>
      <c r="B19">
        <v>-22.3</v>
      </c>
      <c r="C19">
        <v>-20</v>
      </c>
      <c r="D19">
        <v>-22.8</v>
      </c>
      <c r="E19">
        <v>-19.600000000000001</v>
      </c>
      <c r="F19">
        <v>-5.5</v>
      </c>
      <c r="G19">
        <v>2.5</v>
      </c>
      <c r="H19">
        <v>10.3</v>
      </c>
      <c r="I19">
        <v>7.6</v>
      </c>
      <c r="J19">
        <v>2.6</v>
      </c>
      <c r="K19">
        <v>-9.5</v>
      </c>
      <c r="L19">
        <v>-14.7</v>
      </c>
      <c r="M19">
        <v>-17.100000000000001</v>
      </c>
      <c r="P19" s="1">
        <f t="shared" si="1"/>
        <v>-9.0416666666666661</v>
      </c>
      <c r="Q19" s="1">
        <f t="shared" si="2"/>
        <v>10.3</v>
      </c>
      <c r="R19" s="1">
        <f t="shared" si="3"/>
        <v>-22.8</v>
      </c>
      <c r="S19" s="1">
        <f t="shared" si="0"/>
        <v>33.1</v>
      </c>
    </row>
    <row r="20" spans="1:19" x14ac:dyDescent="0.25">
      <c r="A20">
        <v>2007</v>
      </c>
      <c r="B20">
        <v>-17.399999999999999</v>
      </c>
      <c r="C20">
        <v>-26.3</v>
      </c>
      <c r="D20">
        <v>-17.2</v>
      </c>
      <c r="E20">
        <v>-7.8</v>
      </c>
      <c r="F20">
        <v>-6.4</v>
      </c>
      <c r="G20">
        <v>2.5</v>
      </c>
      <c r="H20">
        <v>7.3</v>
      </c>
      <c r="I20">
        <v>5.9</v>
      </c>
      <c r="J20">
        <v>4.7</v>
      </c>
      <c r="K20">
        <v>-1.4</v>
      </c>
      <c r="L20">
        <v>-16.100000000000001</v>
      </c>
      <c r="M20">
        <v>-21.2</v>
      </c>
      <c r="P20" s="1">
        <f t="shared" si="1"/>
        <v>-7.783333333333335</v>
      </c>
      <c r="Q20" s="1">
        <f t="shared" si="2"/>
        <v>7.3</v>
      </c>
      <c r="R20" s="1">
        <f t="shared" si="3"/>
        <v>-26.3</v>
      </c>
      <c r="S20" s="1">
        <f t="shared" si="0"/>
        <v>33.6</v>
      </c>
    </row>
    <row r="21" spans="1:19" x14ac:dyDescent="0.25">
      <c r="A21">
        <v>2008</v>
      </c>
      <c r="B21">
        <v>-17.100000000000001</v>
      </c>
      <c r="C21">
        <v>-22.2</v>
      </c>
      <c r="D21">
        <v>-21.9</v>
      </c>
      <c r="E21">
        <v>-14.5</v>
      </c>
      <c r="F21">
        <v>-7.4</v>
      </c>
      <c r="G21">
        <v>-0.1</v>
      </c>
      <c r="H21">
        <v>5.8</v>
      </c>
      <c r="I21">
        <v>7.8</v>
      </c>
      <c r="J21">
        <v>4.5</v>
      </c>
      <c r="K21">
        <v>-5.3</v>
      </c>
      <c r="L21">
        <v>-14.7</v>
      </c>
      <c r="M21">
        <v>-17.399999999999999</v>
      </c>
      <c r="P21" s="1">
        <f t="shared" si="1"/>
        <v>-8.5416666666666661</v>
      </c>
      <c r="Q21" s="1">
        <f t="shared" si="2"/>
        <v>7.8</v>
      </c>
      <c r="R21" s="1">
        <f t="shared" si="3"/>
        <v>-22.2</v>
      </c>
      <c r="S21" s="1">
        <f t="shared" si="0"/>
        <v>30</v>
      </c>
    </row>
    <row r="22" spans="1:19" x14ac:dyDescent="0.25">
      <c r="A22">
        <v>2009</v>
      </c>
      <c r="B22">
        <v>-20.100000000000001</v>
      </c>
      <c r="C22">
        <v>-28.6</v>
      </c>
      <c r="D22">
        <v>-24</v>
      </c>
      <c r="E22">
        <v>-15.6</v>
      </c>
      <c r="F22">
        <v>-7.3</v>
      </c>
      <c r="G22">
        <v>0.5</v>
      </c>
      <c r="H22">
        <v>7.1</v>
      </c>
      <c r="I22">
        <v>7</v>
      </c>
      <c r="J22">
        <v>3.9</v>
      </c>
      <c r="K22">
        <v>-4.2</v>
      </c>
      <c r="L22">
        <v>-17.399999999999999</v>
      </c>
      <c r="M22">
        <v>-22.7</v>
      </c>
      <c r="P22" s="1">
        <f t="shared" si="1"/>
        <v>-10.116666666666665</v>
      </c>
      <c r="Q22" s="1">
        <f t="shared" si="2"/>
        <v>7.1</v>
      </c>
      <c r="R22" s="1">
        <f t="shared" si="3"/>
        <v>-28.6</v>
      </c>
      <c r="S22" s="1">
        <f t="shared" si="0"/>
        <v>35.700000000000003</v>
      </c>
    </row>
    <row r="23" spans="1:19" x14ac:dyDescent="0.25">
      <c r="A23">
        <v>2010</v>
      </c>
      <c r="B23">
        <v>-21.9</v>
      </c>
      <c r="C23">
        <v>-30.4</v>
      </c>
      <c r="D23">
        <v>-19.399999999999999</v>
      </c>
      <c r="E23">
        <v>-12.6</v>
      </c>
      <c r="F23">
        <v>-6.3</v>
      </c>
      <c r="G23">
        <v>1.1000000000000001</v>
      </c>
      <c r="H23">
        <v>3.6</v>
      </c>
      <c r="I23">
        <v>5.5</v>
      </c>
      <c r="J23">
        <v>1.6</v>
      </c>
      <c r="K23">
        <v>-4.0999999999999996</v>
      </c>
      <c r="L23">
        <v>-15.9</v>
      </c>
      <c r="M23">
        <v>-23.6</v>
      </c>
      <c r="P23" s="1">
        <f t="shared" si="1"/>
        <v>-10.200000000000001</v>
      </c>
      <c r="Q23" s="1">
        <f t="shared" si="2"/>
        <v>5.5</v>
      </c>
      <c r="R23" s="1">
        <f t="shared" si="3"/>
        <v>-30.4</v>
      </c>
      <c r="S23" s="1">
        <f t="shared" si="0"/>
        <v>35.9</v>
      </c>
    </row>
    <row r="24" spans="1:19" x14ac:dyDescent="0.25">
      <c r="A24">
        <v>2011</v>
      </c>
      <c r="B24">
        <v>-22.4</v>
      </c>
      <c r="C24">
        <v>-24.3</v>
      </c>
      <c r="D24">
        <v>-14.4</v>
      </c>
      <c r="E24">
        <v>-11.1</v>
      </c>
      <c r="F24">
        <v>-4.9000000000000004</v>
      </c>
      <c r="G24">
        <v>3.6</v>
      </c>
      <c r="H24">
        <v>6</v>
      </c>
      <c r="I24">
        <v>4.2</v>
      </c>
      <c r="J24">
        <v>4.5</v>
      </c>
      <c r="K24">
        <v>-2.9</v>
      </c>
      <c r="L24">
        <v>-12.9</v>
      </c>
      <c r="M24">
        <v>-12.5</v>
      </c>
      <c r="P24" s="1">
        <f t="shared" si="1"/>
        <v>-7.2583333333333337</v>
      </c>
      <c r="Q24" s="1">
        <f t="shared" si="2"/>
        <v>6</v>
      </c>
      <c r="R24" s="1">
        <f t="shared" si="3"/>
        <v>-24.3</v>
      </c>
      <c r="S24" s="1">
        <f t="shared" si="0"/>
        <v>30.3</v>
      </c>
    </row>
    <row r="25" spans="1:19" x14ac:dyDescent="0.25">
      <c r="A25">
        <v>2012</v>
      </c>
      <c r="B25">
        <v>-17.399999999999999</v>
      </c>
      <c r="C25">
        <v>-13.3</v>
      </c>
      <c r="D25">
        <v>-18.8</v>
      </c>
      <c r="E25">
        <v>-12.6</v>
      </c>
      <c r="F25">
        <v>-6.5</v>
      </c>
      <c r="G25">
        <v>3.7</v>
      </c>
      <c r="H25">
        <v>8.6999999999999993</v>
      </c>
      <c r="I25">
        <v>6.3</v>
      </c>
      <c r="J25">
        <v>4.2</v>
      </c>
      <c r="K25">
        <v>-5.3</v>
      </c>
      <c r="L25">
        <v>-14.5</v>
      </c>
      <c r="M25">
        <v>-17.100000000000001</v>
      </c>
      <c r="P25" s="1">
        <f t="shared" si="1"/>
        <v>-6.8833333333333329</v>
      </c>
      <c r="Q25" s="1">
        <f t="shared" si="2"/>
        <v>8.6999999999999993</v>
      </c>
      <c r="R25" s="1">
        <f t="shared" si="3"/>
        <v>-18.8</v>
      </c>
      <c r="S25" s="1">
        <f t="shared" si="0"/>
        <v>27.5</v>
      </c>
    </row>
    <row r="26" spans="1:19" x14ac:dyDescent="0.25">
      <c r="A26">
        <v>2013</v>
      </c>
      <c r="B26">
        <v>-26.3</v>
      </c>
      <c r="C26">
        <v>-23</v>
      </c>
      <c r="D26">
        <v>-28.3</v>
      </c>
      <c r="E26">
        <v>-14.6</v>
      </c>
      <c r="F26">
        <v>-5.0999999999999996</v>
      </c>
      <c r="G26">
        <v>0.3</v>
      </c>
      <c r="H26">
        <v>7.3</v>
      </c>
      <c r="I26">
        <v>6.4</v>
      </c>
      <c r="J26">
        <v>2.2000000000000002</v>
      </c>
      <c r="K26">
        <v>-6.4</v>
      </c>
      <c r="L26">
        <v>-16.8</v>
      </c>
      <c r="M26">
        <v>-23.1</v>
      </c>
      <c r="P26" s="1">
        <f t="shared" si="1"/>
        <v>-10.616666666666665</v>
      </c>
      <c r="Q26" s="1">
        <f t="shared" si="2"/>
        <v>7.3</v>
      </c>
      <c r="R26" s="1">
        <f t="shared" si="3"/>
        <v>-28.3</v>
      </c>
      <c r="S26" s="1">
        <f t="shared" si="0"/>
        <v>35.6</v>
      </c>
    </row>
    <row r="27" spans="1:19" x14ac:dyDescent="0.25">
      <c r="A27">
        <v>2014</v>
      </c>
      <c r="B27">
        <v>-29.5</v>
      </c>
      <c r="C27">
        <v>-24</v>
      </c>
      <c r="D27">
        <v>-14.3</v>
      </c>
      <c r="E27">
        <v>-13.9</v>
      </c>
      <c r="F27">
        <v>-5.6</v>
      </c>
      <c r="G27">
        <v>0.5</v>
      </c>
      <c r="H27">
        <v>2.8</v>
      </c>
      <c r="I27">
        <v>3.6</v>
      </c>
      <c r="J27">
        <v>1.3</v>
      </c>
      <c r="K27">
        <v>-6.4</v>
      </c>
      <c r="L27">
        <v>-19.5</v>
      </c>
      <c r="M27">
        <v>-18.2</v>
      </c>
      <c r="P27" s="1">
        <f t="shared" si="1"/>
        <v>-10.266666666666667</v>
      </c>
      <c r="Q27" s="1">
        <f t="shared" si="2"/>
        <v>3.6</v>
      </c>
      <c r="R27" s="1">
        <f t="shared" si="3"/>
        <v>-29.5</v>
      </c>
      <c r="S27" s="1">
        <f t="shared" si="0"/>
        <v>33.1</v>
      </c>
    </row>
    <row r="28" spans="1:19" x14ac:dyDescent="0.25">
      <c r="A28">
        <v>2015</v>
      </c>
      <c r="B28">
        <v>-27.9</v>
      </c>
      <c r="C28">
        <v>-26.4</v>
      </c>
      <c r="D28">
        <v>-19</v>
      </c>
      <c r="E28">
        <v>-9.6</v>
      </c>
      <c r="F28">
        <v>-4.7</v>
      </c>
      <c r="G28">
        <v>3.9</v>
      </c>
      <c r="H28">
        <v>7.9</v>
      </c>
      <c r="I28">
        <v>4</v>
      </c>
      <c r="J28">
        <v>3.2</v>
      </c>
      <c r="K28">
        <v>-6.1</v>
      </c>
      <c r="L28">
        <v>-14</v>
      </c>
      <c r="M28">
        <v>-17.2</v>
      </c>
      <c r="P28" s="1">
        <f t="shared" si="1"/>
        <v>-8.8249999999999975</v>
      </c>
      <c r="Q28" s="1">
        <f t="shared" si="2"/>
        <v>7.9</v>
      </c>
      <c r="R28" s="1">
        <f t="shared" si="3"/>
        <v>-27.9</v>
      </c>
      <c r="S28" s="1">
        <f t="shared" si="0"/>
        <v>35.799999999999997</v>
      </c>
    </row>
    <row r="29" spans="1:19" x14ac:dyDescent="0.25">
      <c r="A29">
        <v>2016</v>
      </c>
      <c r="B29">
        <v>-17.600000000000001</v>
      </c>
      <c r="C29">
        <v>-16.3</v>
      </c>
      <c r="D29">
        <v>-17.3</v>
      </c>
      <c r="E29">
        <v>-11.4</v>
      </c>
      <c r="F29">
        <v>-5.5</v>
      </c>
      <c r="G29">
        <v>3.7</v>
      </c>
      <c r="H29">
        <v>10</v>
      </c>
      <c r="I29">
        <v>8</v>
      </c>
      <c r="J29">
        <v>7.2</v>
      </c>
      <c r="K29">
        <v>-0.7</v>
      </c>
      <c r="L29">
        <v>-18.5</v>
      </c>
      <c r="M29">
        <v>-30.6</v>
      </c>
      <c r="P29" s="1">
        <f t="shared" si="1"/>
        <v>-7.416666666666667</v>
      </c>
      <c r="Q29" s="1">
        <f t="shared" si="2"/>
        <v>10</v>
      </c>
      <c r="R29" s="1">
        <f t="shared" si="3"/>
        <v>-30.6</v>
      </c>
      <c r="S29" s="1">
        <f t="shared" si="0"/>
        <v>40.6</v>
      </c>
    </row>
    <row r="30" spans="1:19" x14ac:dyDescent="0.25">
      <c r="A30">
        <v>2017</v>
      </c>
      <c r="B30">
        <v>-19.3</v>
      </c>
      <c r="C30">
        <v>-23.7</v>
      </c>
      <c r="D30">
        <v>-11.1</v>
      </c>
      <c r="E30">
        <v>-14.2</v>
      </c>
      <c r="F30">
        <v>-8.1999999999999993</v>
      </c>
      <c r="G30">
        <v>0.8</v>
      </c>
      <c r="H30">
        <v>7.5</v>
      </c>
      <c r="I30">
        <v>4.4000000000000004</v>
      </c>
      <c r="J30">
        <v>1.4</v>
      </c>
      <c r="K30">
        <v>-3.9</v>
      </c>
      <c r="L30">
        <v>-15</v>
      </c>
      <c r="M30">
        <v>-17.600000000000001</v>
      </c>
      <c r="P30" s="1">
        <f t="shared" si="1"/>
        <v>-8.2416666666666671</v>
      </c>
      <c r="Q30" s="1">
        <f t="shared" si="2"/>
        <v>7.5</v>
      </c>
      <c r="R30" s="1">
        <f t="shared" si="3"/>
        <v>-23.7</v>
      </c>
      <c r="S30" s="1">
        <f t="shared" si="0"/>
        <v>31.2</v>
      </c>
    </row>
    <row r="31" spans="1:19" x14ac:dyDescent="0.25">
      <c r="A31">
        <v>2018</v>
      </c>
      <c r="B31">
        <v>-19.100000000000001</v>
      </c>
      <c r="C31">
        <v>-20.8</v>
      </c>
      <c r="D31">
        <v>-26.1</v>
      </c>
      <c r="E31">
        <v>-16.3</v>
      </c>
      <c r="F31">
        <v>-8.9</v>
      </c>
      <c r="G31">
        <v>2.2000000000000002</v>
      </c>
      <c r="H31">
        <v>4.9000000000000004</v>
      </c>
      <c r="I31">
        <v>7.5</v>
      </c>
      <c r="J31">
        <v>3.5</v>
      </c>
      <c r="K31">
        <v>-2.2000000000000002</v>
      </c>
      <c r="L31">
        <v>-15.9</v>
      </c>
      <c r="M31">
        <v>-17.8</v>
      </c>
      <c r="P31" s="1">
        <f t="shared" si="1"/>
        <v>-9.0833333333333339</v>
      </c>
      <c r="Q31" s="1">
        <f t="shared" si="2"/>
        <v>7.5</v>
      </c>
      <c r="R31" s="1">
        <f t="shared" si="3"/>
        <v>-26.1</v>
      </c>
      <c r="S31" s="1">
        <f t="shared" si="0"/>
        <v>33.6</v>
      </c>
    </row>
    <row r="32" spans="1:19" x14ac:dyDescent="0.25">
      <c r="A32">
        <v>2019</v>
      </c>
      <c r="B32">
        <v>-23.7</v>
      </c>
      <c r="C32">
        <v>-24.4</v>
      </c>
      <c r="D32">
        <v>-15.7</v>
      </c>
      <c r="E32">
        <v>-14</v>
      </c>
      <c r="F32">
        <v>-6.3</v>
      </c>
      <c r="G32">
        <v>1</v>
      </c>
      <c r="H32">
        <v>5.8</v>
      </c>
      <c r="P32" s="1">
        <f t="shared" si="1"/>
        <v>-11.042857142857143</v>
      </c>
      <c r="Q32" s="1">
        <f t="shared" si="2"/>
        <v>5.8</v>
      </c>
      <c r="R32" s="1">
        <f t="shared" si="3"/>
        <v>-24.4</v>
      </c>
      <c r="S32" s="1">
        <f t="shared" si="0"/>
        <v>30.2</v>
      </c>
    </row>
    <row r="33" spans="1:19" x14ac:dyDescent="0.25">
      <c r="A33" t="s">
        <v>39</v>
      </c>
      <c r="B33" s="1">
        <f>AVERAGE(B2:B32)</f>
        <v>-23.393103448275863</v>
      </c>
      <c r="C33" s="1">
        <f t="shared" ref="C33:M33" si="4">AVERAGE(C2:C32)</f>
        <v>-23.769999999999992</v>
      </c>
      <c r="D33" s="1">
        <f t="shared" si="4"/>
        <v>-20.170370370370371</v>
      </c>
      <c r="E33" s="1">
        <f t="shared" si="4"/>
        <v>-14.389655172413795</v>
      </c>
      <c r="F33" s="1">
        <f t="shared" si="4"/>
        <v>-6.0655172413793101</v>
      </c>
      <c r="G33" s="1">
        <f t="shared" si="4"/>
        <v>1.9064516129032261</v>
      </c>
      <c r="H33" s="1">
        <f t="shared" si="4"/>
        <v>6.4428571428571431</v>
      </c>
      <c r="I33" s="1">
        <f t="shared" si="4"/>
        <v>6.5633333333333335</v>
      </c>
      <c r="J33" s="1">
        <f t="shared" si="4"/>
        <v>3.0900000000000007</v>
      </c>
      <c r="K33" s="1">
        <f t="shared" si="4"/>
        <v>-5.5699999999999994</v>
      </c>
      <c r="L33" s="1">
        <f t="shared" si="4"/>
        <v>-16.25333333333333</v>
      </c>
      <c r="M33" s="1">
        <f t="shared" si="4"/>
        <v>-20.650000000000002</v>
      </c>
      <c r="P33" s="1"/>
      <c r="Q33" s="1"/>
      <c r="R33" s="1"/>
      <c r="S33" s="1"/>
    </row>
    <row r="34" spans="1:19" x14ac:dyDescent="0.25">
      <c r="A34" t="s">
        <v>35</v>
      </c>
      <c r="B34" s="1">
        <f>_xlfn.STDEV.S(B2:B32)</f>
        <v>3.9276429713436096</v>
      </c>
      <c r="C34" s="1">
        <f t="shared" ref="C34:M34" si="5">_xlfn.STDEV.S(C2:C32)</f>
        <v>4.2654304063862503</v>
      </c>
      <c r="D34" s="1">
        <f t="shared" si="5"/>
        <v>4.1744474360101034</v>
      </c>
      <c r="E34" s="1">
        <f t="shared" si="5"/>
        <v>3.4989125685792</v>
      </c>
      <c r="F34" s="1">
        <f t="shared" si="5"/>
        <v>1.5012556320981472</v>
      </c>
      <c r="G34" s="1">
        <f t="shared" si="5"/>
        <v>1.3137568227215075</v>
      </c>
      <c r="H34" s="1">
        <f t="shared" si="5"/>
        <v>1.8449989604390462</v>
      </c>
      <c r="I34" s="1">
        <f t="shared" si="5"/>
        <v>1.7916440789808474</v>
      </c>
      <c r="J34" s="1">
        <f t="shared" si="5"/>
        <v>2.0420324560897978</v>
      </c>
      <c r="K34" s="1">
        <f t="shared" si="5"/>
        <v>3.1351346008612198</v>
      </c>
      <c r="L34" s="1">
        <f t="shared" si="5"/>
        <v>3.3009646796189762</v>
      </c>
      <c r="M34" s="1">
        <f t="shared" si="5"/>
        <v>4.3895076919601843</v>
      </c>
      <c r="P34" s="1">
        <f>AVERAGE(P2:P32)</f>
        <v>-9.1675045384722775</v>
      </c>
      <c r="Q34" s="1">
        <f t="shared" ref="Q34:S34" si="6">AVERAGE(Q2:Q32)</f>
        <v>7.3774193548387101</v>
      </c>
      <c r="R34" s="1">
        <f t="shared" si="6"/>
        <v>-26.296774193548384</v>
      </c>
      <c r="S34" s="1">
        <f t="shared" si="6"/>
        <v>33.674193548387102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5DE95C3-F9F0-481B-9850-88DAB2AC92C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'Ostrov Dikson'!B2:M2</xm:f>
              <xm:sqref>N2</xm:sqref>
            </x14:sparkline>
            <x14:sparkline>
              <xm:f>'Ostrov Dikson'!B3:M3</xm:f>
              <xm:sqref>N3</xm:sqref>
            </x14:sparkline>
            <x14:sparkline>
              <xm:f>'Ostrov Dikson'!B4:M4</xm:f>
              <xm:sqref>N4</xm:sqref>
            </x14:sparkline>
            <x14:sparkline>
              <xm:f>'Ostrov Dikson'!B5:M5</xm:f>
              <xm:sqref>N5</xm:sqref>
            </x14:sparkline>
            <x14:sparkline>
              <xm:f>'Ostrov Dikson'!B6:M6</xm:f>
              <xm:sqref>N6</xm:sqref>
            </x14:sparkline>
            <x14:sparkline>
              <xm:f>'Ostrov Dikson'!B7:M7</xm:f>
              <xm:sqref>N7</xm:sqref>
            </x14:sparkline>
            <x14:sparkline>
              <xm:f>'Ostrov Dikson'!B8:M8</xm:f>
              <xm:sqref>N8</xm:sqref>
            </x14:sparkline>
            <x14:sparkline>
              <xm:f>'Ostrov Dikson'!B9:M9</xm:f>
              <xm:sqref>N9</xm:sqref>
            </x14:sparkline>
            <x14:sparkline>
              <xm:f>'Ostrov Dikson'!B10:M10</xm:f>
              <xm:sqref>N10</xm:sqref>
            </x14:sparkline>
            <x14:sparkline>
              <xm:f>'Ostrov Dikson'!B11:M11</xm:f>
              <xm:sqref>N11</xm:sqref>
            </x14:sparkline>
            <x14:sparkline>
              <xm:f>'Ostrov Dikson'!B12:M12</xm:f>
              <xm:sqref>N12</xm:sqref>
            </x14:sparkline>
            <x14:sparkline>
              <xm:f>'Ostrov Dikson'!B13:M13</xm:f>
              <xm:sqref>N13</xm:sqref>
            </x14:sparkline>
            <x14:sparkline>
              <xm:f>'Ostrov Dikson'!B14:M14</xm:f>
              <xm:sqref>N14</xm:sqref>
            </x14:sparkline>
            <x14:sparkline>
              <xm:f>'Ostrov Dikson'!B15:M15</xm:f>
              <xm:sqref>N15</xm:sqref>
            </x14:sparkline>
            <x14:sparkline>
              <xm:f>'Ostrov Dikson'!B16:M16</xm:f>
              <xm:sqref>N16</xm:sqref>
            </x14:sparkline>
            <x14:sparkline>
              <xm:f>'Ostrov Dikson'!B17:M17</xm:f>
              <xm:sqref>N17</xm:sqref>
            </x14:sparkline>
            <x14:sparkline>
              <xm:f>'Ostrov Dikson'!B18:M18</xm:f>
              <xm:sqref>N18</xm:sqref>
            </x14:sparkline>
            <x14:sparkline>
              <xm:f>'Ostrov Dikson'!B19:M19</xm:f>
              <xm:sqref>N19</xm:sqref>
            </x14:sparkline>
            <x14:sparkline>
              <xm:f>'Ostrov Dikson'!B20:M20</xm:f>
              <xm:sqref>N20</xm:sqref>
            </x14:sparkline>
            <x14:sparkline>
              <xm:f>'Ostrov Dikson'!B21:M21</xm:f>
              <xm:sqref>N21</xm:sqref>
            </x14:sparkline>
            <x14:sparkline>
              <xm:f>'Ostrov Dikson'!B22:M22</xm:f>
              <xm:sqref>N22</xm:sqref>
            </x14:sparkline>
            <x14:sparkline>
              <xm:f>'Ostrov Dikson'!B23:M23</xm:f>
              <xm:sqref>N23</xm:sqref>
            </x14:sparkline>
            <x14:sparkline>
              <xm:f>'Ostrov Dikson'!B24:M24</xm:f>
              <xm:sqref>N24</xm:sqref>
            </x14:sparkline>
            <x14:sparkline>
              <xm:f>'Ostrov Dikson'!B25:M25</xm:f>
              <xm:sqref>N25</xm:sqref>
            </x14:sparkline>
            <x14:sparkline>
              <xm:f>'Ostrov Dikson'!B26:M26</xm:f>
              <xm:sqref>N26</xm:sqref>
            </x14:sparkline>
            <x14:sparkline>
              <xm:f>'Ostrov Dikson'!B27:M27</xm:f>
              <xm:sqref>N27</xm:sqref>
            </x14:sparkline>
            <x14:sparkline>
              <xm:f>'Ostrov Dikson'!B28:M28</xm:f>
              <xm:sqref>N28</xm:sqref>
            </x14:sparkline>
            <x14:sparkline>
              <xm:f>'Ostrov Dikson'!B29:M29</xm:f>
              <xm:sqref>N29</xm:sqref>
            </x14:sparkline>
            <x14:sparkline>
              <xm:f>'Ostrov Dikson'!B30:M30</xm:f>
              <xm:sqref>N30</xm:sqref>
            </x14:sparkline>
            <x14:sparkline>
              <xm:f>'Ostrov Dikson'!B31:M31</xm:f>
              <xm:sqref>N31</xm:sqref>
            </x14:sparkline>
            <x14:sparkline>
              <xm:f>'Ostrov Dikson'!B32:M32</xm:f>
              <xm:sqref>N32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1B4E-1B1D-4022-995F-F02310123575}">
  <dimension ref="A1:S34"/>
  <sheetViews>
    <sheetView topLeftCell="A13" workbookViewId="0">
      <selection activeCell="H54" sqref="H54"/>
    </sheetView>
  </sheetViews>
  <sheetFormatPr defaultRowHeight="15" x14ac:dyDescent="0.25"/>
  <cols>
    <col min="4" max="4" width="9.28515625" customWidth="1"/>
  </cols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P1" t="s">
        <v>38</v>
      </c>
      <c r="Q1" t="s">
        <v>37</v>
      </c>
      <c r="R1" t="s">
        <v>36</v>
      </c>
      <c r="S1" t="s">
        <v>33</v>
      </c>
    </row>
    <row r="2" spans="1:19" x14ac:dyDescent="0.25">
      <c r="A2">
        <v>1989</v>
      </c>
      <c r="B2">
        <v>-28.7</v>
      </c>
      <c r="C2">
        <v>-24.4</v>
      </c>
      <c r="D2">
        <v>-25.9</v>
      </c>
      <c r="E2">
        <v>-20.100000000000001</v>
      </c>
      <c r="F2">
        <v>-6.6</v>
      </c>
      <c r="G2">
        <v>-0.8</v>
      </c>
      <c r="H2">
        <v>2.2000000000000002</v>
      </c>
      <c r="I2">
        <v>1.3</v>
      </c>
      <c r="J2">
        <v>-1.2</v>
      </c>
      <c r="K2">
        <v>-13</v>
      </c>
      <c r="L2">
        <v>-26.6</v>
      </c>
      <c r="M2">
        <v>-25.7</v>
      </c>
      <c r="P2" s="1">
        <f>AVERAGE(B2:M2)</f>
        <v>-14.124999999999998</v>
      </c>
      <c r="Q2" s="1">
        <f>MAX(B2:M2)</f>
        <v>2.2000000000000002</v>
      </c>
      <c r="R2" s="1">
        <f>MIN(B2:M2)</f>
        <v>-28.7</v>
      </c>
      <c r="S2" s="1">
        <f t="shared" ref="S2:S32" si="0">MAX(B2:M2)-MIN(B2:M2)</f>
        <v>30.9</v>
      </c>
    </row>
    <row r="3" spans="1:19" x14ac:dyDescent="0.25">
      <c r="A3">
        <v>1990</v>
      </c>
      <c r="B3">
        <v>-26.2</v>
      </c>
      <c r="C3">
        <v>-25.6</v>
      </c>
      <c r="D3">
        <v>-23.6</v>
      </c>
      <c r="E3">
        <v>-15.3</v>
      </c>
      <c r="P3" s="1">
        <f t="shared" ref="P3:P32" si="1">AVERAGE(B3:M3)</f>
        <v>-22.675000000000001</v>
      </c>
      <c r="Q3" s="1">
        <f t="shared" ref="Q3:Q32" si="2">MAX(B3:M3)</f>
        <v>-15.3</v>
      </c>
      <c r="R3" s="1">
        <f t="shared" ref="R3:R32" si="3">MIN(B3:M3)</f>
        <v>-26.2</v>
      </c>
      <c r="S3" s="1">
        <f t="shared" si="0"/>
        <v>10.899999999999999</v>
      </c>
    </row>
    <row r="4" spans="1:19" x14ac:dyDescent="0.25">
      <c r="A4">
        <v>1991</v>
      </c>
      <c r="C4">
        <v>-31.2</v>
      </c>
      <c r="D4">
        <v>-24</v>
      </c>
      <c r="E4">
        <v>-23.6</v>
      </c>
      <c r="G4">
        <v>0.1</v>
      </c>
      <c r="I4">
        <v>2.7</v>
      </c>
      <c r="J4">
        <v>0.8</v>
      </c>
      <c r="K4">
        <v>-15.8</v>
      </c>
      <c r="L4">
        <v>-19.899999999999999</v>
      </c>
      <c r="M4">
        <v>-20.8</v>
      </c>
      <c r="P4" s="1">
        <f t="shared" si="1"/>
        <v>-14.633333333333335</v>
      </c>
      <c r="Q4" s="1">
        <f t="shared" si="2"/>
        <v>2.7</v>
      </c>
      <c r="R4" s="1">
        <f t="shared" si="3"/>
        <v>-31.2</v>
      </c>
      <c r="S4" s="1">
        <f t="shared" si="0"/>
        <v>33.9</v>
      </c>
    </row>
    <row r="5" spans="1:19" x14ac:dyDescent="0.25">
      <c r="A5">
        <v>1992</v>
      </c>
      <c r="B5">
        <v>-30</v>
      </c>
      <c r="C5">
        <v>-27.7</v>
      </c>
      <c r="D5">
        <v>-24.7</v>
      </c>
      <c r="E5">
        <v>-19.7</v>
      </c>
      <c r="F5">
        <v>-6.6</v>
      </c>
      <c r="G5">
        <v>-2.2000000000000002</v>
      </c>
      <c r="H5">
        <v>2.9</v>
      </c>
      <c r="I5">
        <v>1.1000000000000001</v>
      </c>
      <c r="J5">
        <v>-4.2</v>
      </c>
      <c r="K5">
        <v>-17</v>
      </c>
      <c r="L5">
        <v>-23.8</v>
      </c>
      <c r="M5">
        <v>-29.5</v>
      </c>
      <c r="P5" s="1">
        <f t="shared" si="1"/>
        <v>-15.116666666666669</v>
      </c>
      <c r="Q5" s="1">
        <f t="shared" si="2"/>
        <v>2.9</v>
      </c>
      <c r="R5" s="1">
        <f t="shared" si="3"/>
        <v>-30</v>
      </c>
      <c r="S5" s="1">
        <f t="shared" si="0"/>
        <v>32.9</v>
      </c>
    </row>
    <row r="6" spans="1:19" x14ac:dyDescent="0.25">
      <c r="A6">
        <v>1993</v>
      </c>
      <c r="B6">
        <v>-29.7</v>
      </c>
      <c r="C6">
        <v>-28.9</v>
      </c>
      <c r="F6">
        <v>-6.4</v>
      </c>
      <c r="G6">
        <v>1.2</v>
      </c>
      <c r="J6">
        <v>1.3</v>
      </c>
      <c r="K6">
        <v>-14.4</v>
      </c>
      <c r="L6">
        <v>-17.2</v>
      </c>
      <c r="M6">
        <v>-29.8</v>
      </c>
      <c r="P6" s="1">
        <f t="shared" si="1"/>
        <v>-15.487500000000001</v>
      </c>
      <c r="Q6" s="1">
        <f t="shared" si="2"/>
        <v>1.3</v>
      </c>
      <c r="R6" s="1">
        <f t="shared" si="3"/>
        <v>-29.8</v>
      </c>
      <c r="S6" s="1">
        <f t="shared" si="0"/>
        <v>31.1</v>
      </c>
    </row>
    <row r="7" spans="1:19" x14ac:dyDescent="0.25">
      <c r="A7">
        <v>1994</v>
      </c>
      <c r="C7">
        <v>-30.6</v>
      </c>
      <c r="D7">
        <v>-24.3</v>
      </c>
      <c r="E7">
        <v>-20.5</v>
      </c>
      <c r="F7">
        <v>-11.2</v>
      </c>
      <c r="G7">
        <v>-0.2</v>
      </c>
      <c r="H7">
        <v>2.7</v>
      </c>
      <c r="I7">
        <v>1.7</v>
      </c>
      <c r="J7">
        <v>-3.2</v>
      </c>
      <c r="K7">
        <v>-8.1</v>
      </c>
      <c r="L7">
        <v>-21.2</v>
      </c>
      <c r="M7">
        <v>-21.8</v>
      </c>
      <c r="P7" s="1">
        <f t="shared" si="1"/>
        <v>-12.427272727272729</v>
      </c>
      <c r="Q7" s="1">
        <f t="shared" si="2"/>
        <v>2.7</v>
      </c>
      <c r="R7" s="1">
        <f t="shared" si="3"/>
        <v>-30.6</v>
      </c>
      <c r="S7" s="1">
        <f t="shared" si="0"/>
        <v>33.300000000000004</v>
      </c>
    </row>
    <row r="8" spans="1:19" x14ac:dyDescent="0.25">
      <c r="A8">
        <v>1995</v>
      </c>
      <c r="B8">
        <v>-27.3</v>
      </c>
      <c r="C8">
        <v>-19.7</v>
      </c>
      <c r="D8">
        <v>-20.5</v>
      </c>
      <c r="E8">
        <v>-13.8</v>
      </c>
      <c r="F8">
        <v>-7.8</v>
      </c>
      <c r="G8">
        <v>1</v>
      </c>
      <c r="H8">
        <v>4.2</v>
      </c>
      <c r="I8">
        <v>4.5999999999999996</v>
      </c>
      <c r="K8">
        <v>-7</v>
      </c>
      <c r="L8">
        <v>-19.600000000000001</v>
      </c>
      <c r="M8">
        <v>-26.4</v>
      </c>
      <c r="P8" s="1">
        <f t="shared" si="1"/>
        <v>-12.027272727272729</v>
      </c>
      <c r="Q8" s="1">
        <f t="shared" si="2"/>
        <v>4.5999999999999996</v>
      </c>
      <c r="R8" s="1">
        <f t="shared" si="3"/>
        <v>-27.3</v>
      </c>
      <c r="S8" s="1">
        <f t="shared" si="0"/>
        <v>31.9</v>
      </c>
    </row>
    <row r="9" spans="1:19" x14ac:dyDescent="0.25">
      <c r="A9">
        <v>1996</v>
      </c>
      <c r="B9">
        <v>-28.5</v>
      </c>
      <c r="C9">
        <v>-26.7</v>
      </c>
      <c r="E9">
        <v>-17.600000000000001</v>
      </c>
      <c r="F9">
        <v>-11</v>
      </c>
      <c r="G9">
        <v>-1.5</v>
      </c>
      <c r="H9">
        <v>3.1</v>
      </c>
      <c r="I9">
        <v>1.6</v>
      </c>
      <c r="J9">
        <v>-5.7</v>
      </c>
      <c r="K9">
        <v>-12.1</v>
      </c>
      <c r="L9">
        <v>-16</v>
      </c>
      <c r="M9">
        <v>-27.1</v>
      </c>
      <c r="P9" s="1">
        <f t="shared" si="1"/>
        <v>-12.863636363636367</v>
      </c>
      <c r="Q9" s="1">
        <f t="shared" si="2"/>
        <v>3.1</v>
      </c>
      <c r="R9" s="1">
        <f t="shared" si="3"/>
        <v>-28.5</v>
      </c>
      <c r="S9" s="1">
        <f t="shared" si="0"/>
        <v>31.6</v>
      </c>
    </row>
    <row r="10" spans="1:19" x14ac:dyDescent="0.25">
      <c r="A10">
        <v>1997</v>
      </c>
      <c r="B10">
        <v>-37.5</v>
      </c>
      <c r="C10">
        <v>-29.8</v>
      </c>
      <c r="D10">
        <v>-22.3</v>
      </c>
      <c r="E10">
        <v>-16.2</v>
      </c>
      <c r="F10">
        <v>-8.5</v>
      </c>
      <c r="G10">
        <v>-0.8</v>
      </c>
      <c r="H10">
        <v>2.8</v>
      </c>
      <c r="I10">
        <v>1.6</v>
      </c>
      <c r="J10">
        <v>1.2</v>
      </c>
      <c r="K10">
        <v>-4.7</v>
      </c>
      <c r="L10">
        <v>-19.8</v>
      </c>
      <c r="M10">
        <v>-28.1</v>
      </c>
      <c r="P10" s="1">
        <f t="shared" si="1"/>
        <v>-13.508333333333333</v>
      </c>
      <c r="Q10" s="1">
        <f t="shared" si="2"/>
        <v>2.8</v>
      </c>
      <c r="R10" s="1">
        <f t="shared" si="3"/>
        <v>-37.5</v>
      </c>
      <c r="S10" s="1">
        <f t="shared" si="0"/>
        <v>40.299999999999997</v>
      </c>
    </row>
    <row r="11" spans="1:19" x14ac:dyDescent="0.25">
      <c r="A11">
        <v>1998</v>
      </c>
      <c r="B11">
        <v>-26</v>
      </c>
      <c r="C11">
        <v>-34.5</v>
      </c>
      <c r="D11">
        <v>-25.4</v>
      </c>
      <c r="E11">
        <v>-21.8</v>
      </c>
      <c r="F11">
        <v>-10.199999999999999</v>
      </c>
      <c r="G11">
        <v>0.6</v>
      </c>
      <c r="I11">
        <v>2.6</v>
      </c>
      <c r="J11">
        <v>-1.4</v>
      </c>
      <c r="K11">
        <v>-13.6</v>
      </c>
      <c r="L11">
        <v>-17.8</v>
      </c>
      <c r="M11">
        <v>-25.8</v>
      </c>
      <c r="P11" s="1">
        <f t="shared" si="1"/>
        <v>-15.754545454545458</v>
      </c>
      <c r="Q11" s="1">
        <f t="shared" si="2"/>
        <v>2.6</v>
      </c>
      <c r="R11" s="1">
        <f t="shared" si="3"/>
        <v>-34.5</v>
      </c>
      <c r="S11" s="1">
        <f t="shared" si="0"/>
        <v>37.1</v>
      </c>
    </row>
    <row r="12" spans="1:19" x14ac:dyDescent="0.25">
      <c r="A12">
        <v>1999</v>
      </c>
      <c r="B12">
        <v>-28.4</v>
      </c>
      <c r="C12">
        <v>-24.1</v>
      </c>
      <c r="D12">
        <v>-29.4</v>
      </c>
      <c r="E12">
        <v>-19.8</v>
      </c>
      <c r="F12">
        <v>-6.8</v>
      </c>
      <c r="G12">
        <v>1.2</v>
      </c>
      <c r="H12">
        <v>3.6</v>
      </c>
      <c r="I12">
        <v>2.7</v>
      </c>
      <c r="J12">
        <v>-1</v>
      </c>
      <c r="K12">
        <v>-10.1</v>
      </c>
      <c r="L12">
        <v>-20.3</v>
      </c>
      <c r="M12">
        <v>-18.100000000000001</v>
      </c>
      <c r="P12" s="1">
        <f t="shared" si="1"/>
        <v>-12.541666666666666</v>
      </c>
      <c r="Q12" s="1">
        <f t="shared" si="2"/>
        <v>3.6</v>
      </c>
      <c r="R12" s="1">
        <f t="shared" si="3"/>
        <v>-29.4</v>
      </c>
      <c r="S12" s="1">
        <f t="shared" si="0"/>
        <v>33</v>
      </c>
    </row>
    <row r="13" spans="1:19" x14ac:dyDescent="0.25">
      <c r="A13">
        <v>2000</v>
      </c>
      <c r="B13">
        <v>-25.8</v>
      </c>
      <c r="C13">
        <v>-21.5</v>
      </c>
      <c r="D13">
        <v>-24.6</v>
      </c>
      <c r="E13">
        <v>-16.7</v>
      </c>
      <c r="F13">
        <v>-7.2</v>
      </c>
      <c r="G13">
        <v>0</v>
      </c>
      <c r="H13">
        <v>3.9</v>
      </c>
      <c r="I13">
        <v>4.3</v>
      </c>
      <c r="J13">
        <v>-0.3</v>
      </c>
      <c r="K13">
        <v>-11.8</v>
      </c>
      <c r="L13">
        <v>-18.2</v>
      </c>
      <c r="M13">
        <v>-24.6</v>
      </c>
      <c r="P13" s="1">
        <f t="shared" si="1"/>
        <v>-11.875</v>
      </c>
      <c r="Q13" s="1">
        <f t="shared" si="2"/>
        <v>4.3</v>
      </c>
      <c r="R13" s="1">
        <f t="shared" si="3"/>
        <v>-25.8</v>
      </c>
      <c r="S13" s="1">
        <f t="shared" si="0"/>
        <v>30.1</v>
      </c>
    </row>
    <row r="14" spans="1:19" x14ac:dyDescent="0.25">
      <c r="A14">
        <v>2001</v>
      </c>
      <c r="B14">
        <v>-25.1</v>
      </c>
      <c r="C14">
        <v>-23.6</v>
      </c>
      <c r="D14">
        <v>-26.4</v>
      </c>
      <c r="E14">
        <v>-23.4</v>
      </c>
      <c r="F14">
        <v>-9.5</v>
      </c>
      <c r="G14">
        <v>0.3</v>
      </c>
      <c r="H14">
        <v>3.3</v>
      </c>
      <c r="I14">
        <v>2</v>
      </c>
      <c r="J14">
        <v>-1</v>
      </c>
      <c r="K14">
        <v>-9.6999999999999993</v>
      </c>
      <c r="L14">
        <v>-15.1</v>
      </c>
      <c r="M14">
        <v>-20.100000000000001</v>
      </c>
      <c r="P14" s="1">
        <f t="shared" si="1"/>
        <v>-12.358333333333334</v>
      </c>
      <c r="Q14" s="1">
        <f t="shared" si="2"/>
        <v>3.3</v>
      </c>
      <c r="R14" s="1">
        <f t="shared" si="3"/>
        <v>-26.4</v>
      </c>
      <c r="S14" s="1">
        <f t="shared" si="0"/>
        <v>29.7</v>
      </c>
    </row>
    <row r="15" spans="1:19" x14ac:dyDescent="0.25">
      <c r="A15">
        <v>2002</v>
      </c>
      <c r="B15">
        <v>-30.8</v>
      </c>
      <c r="C15">
        <v>-31.6</v>
      </c>
      <c r="D15">
        <v>-21.5</v>
      </c>
      <c r="E15">
        <v>-19.7</v>
      </c>
      <c r="F15">
        <v>-11</v>
      </c>
      <c r="G15">
        <v>1.2</v>
      </c>
      <c r="H15">
        <v>3.1</v>
      </c>
      <c r="I15">
        <v>4</v>
      </c>
      <c r="J15">
        <v>-2</v>
      </c>
      <c r="K15">
        <v>-9.9</v>
      </c>
      <c r="P15" s="1">
        <f t="shared" si="1"/>
        <v>-11.820000000000002</v>
      </c>
      <c r="Q15" s="1">
        <f t="shared" si="2"/>
        <v>4</v>
      </c>
      <c r="R15" s="1">
        <f t="shared" si="3"/>
        <v>-31.6</v>
      </c>
      <c r="S15" s="1">
        <f t="shared" si="0"/>
        <v>35.6</v>
      </c>
    </row>
    <row r="16" spans="1:19" x14ac:dyDescent="0.25">
      <c r="A16">
        <v>2003</v>
      </c>
      <c r="B16">
        <v>-28.3</v>
      </c>
      <c r="C16">
        <v>-32.6</v>
      </c>
      <c r="D16">
        <v>-27</v>
      </c>
      <c r="E16">
        <v>-20</v>
      </c>
      <c r="F16">
        <v>-7.1</v>
      </c>
      <c r="G16">
        <v>1.9</v>
      </c>
      <c r="H16">
        <v>2.8</v>
      </c>
      <c r="I16">
        <v>3.2</v>
      </c>
      <c r="J16">
        <v>-0.5</v>
      </c>
      <c r="K16">
        <v>-10.6</v>
      </c>
      <c r="L16">
        <v>-23.6</v>
      </c>
      <c r="M16">
        <v>-23.4</v>
      </c>
      <c r="P16" s="1">
        <f t="shared" si="1"/>
        <v>-13.766666666666666</v>
      </c>
      <c r="Q16" s="1">
        <f t="shared" si="2"/>
        <v>3.2</v>
      </c>
      <c r="R16" s="1">
        <f t="shared" si="3"/>
        <v>-32.6</v>
      </c>
      <c r="S16" s="1">
        <f t="shared" si="0"/>
        <v>35.800000000000004</v>
      </c>
    </row>
    <row r="17" spans="1:19" x14ac:dyDescent="0.25">
      <c r="A17">
        <v>2004</v>
      </c>
      <c r="B17">
        <v>-32.200000000000003</v>
      </c>
      <c r="C17">
        <v>-30.6</v>
      </c>
      <c r="D17">
        <v>-28.5</v>
      </c>
      <c r="E17">
        <v>-16.8</v>
      </c>
      <c r="F17">
        <v>-7</v>
      </c>
      <c r="G17">
        <v>-0.8</v>
      </c>
      <c r="H17">
        <v>2.9</v>
      </c>
      <c r="I17">
        <v>1.7</v>
      </c>
      <c r="J17">
        <v>-1.8</v>
      </c>
      <c r="K17">
        <v>-11.5</v>
      </c>
      <c r="L17">
        <v>-22.7</v>
      </c>
      <c r="M17">
        <v>-22.6</v>
      </c>
      <c r="P17" s="1">
        <f t="shared" si="1"/>
        <v>-14.158333333333331</v>
      </c>
      <c r="Q17" s="1">
        <f t="shared" si="2"/>
        <v>2.9</v>
      </c>
      <c r="R17" s="1">
        <f t="shared" si="3"/>
        <v>-32.200000000000003</v>
      </c>
      <c r="S17" s="1">
        <f t="shared" si="0"/>
        <v>35.1</v>
      </c>
    </row>
    <row r="18" spans="1:19" x14ac:dyDescent="0.25">
      <c r="A18">
        <v>2005</v>
      </c>
      <c r="B18">
        <v>-22.4</v>
      </c>
      <c r="C18">
        <v>-20</v>
      </c>
      <c r="D18">
        <v>-27.9</v>
      </c>
      <c r="E18">
        <v>-18.7</v>
      </c>
      <c r="F18">
        <v>-6.3</v>
      </c>
      <c r="G18">
        <v>1.4</v>
      </c>
      <c r="H18">
        <v>3.4</v>
      </c>
      <c r="I18">
        <v>1.5</v>
      </c>
      <c r="J18">
        <v>1.8</v>
      </c>
      <c r="K18">
        <v>-6.7</v>
      </c>
      <c r="L18">
        <v>-16.3</v>
      </c>
      <c r="M18">
        <v>-17.600000000000001</v>
      </c>
      <c r="P18" s="1">
        <f t="shared" si="1"/>
        <v>-10.649999999999999</v>
      </c>
      <c r="Q18" s="1">
        <f t="shared" si="2"/>
        <v>3.4</v>
      </c>
      <c r="R18" s="1">
        <f t="shared" si="3"/>
        <v>-27.9</v>
      </c>
      <c r="S18" s="1">
        <f t="shared" si="0"/>
        <v>31.299999999999997</v>
      </c>
    </row>
    <row r="19" spans="1:19" x14ac:dyDescent="0.25">
      <c r="A19">
        <v>2006</v>
      </c>
      <c r="B19">
        <v>-19.8</v>
      </c>
      <c r="C19">
        <v>-24.4</v>
      </c>
      <c r="D19">
        <v>-23.5</v>
      </c>
      <c r="E19">
        <v>-17.8</v>
      </c>
      <c r="F19">
        <v>-8</v>
      </c>
      <c r="G19">
        <v>1.7</v>
      </c>
      <c r="H19">
        <v>2.9</v>
      </c>
      <c r="I19">
        <v>3.1</v>
      </c>
      <c r="J19">
        <v>-1.2</v>
      </c>
      <c r="K19">
        <v>-8.1999999999999993</v>
      </c>
      <c r="L19">
        <v>-14.7</v>
      </c>
      <c r="M19">
        <v>-23.5</v>
      </c>
      <c r="P19" s="1">
        <f t="shared" si="1"/>
        <v>-11.116666666666667</v>
      </c>
      <c r="Q19" s="1">
        <f t="shared" si="2"/>
        <v>3.1</v>
      </c>
      <c r="R19" s="1">
        <f t="shared" si="3"/>
        <v>-24.4</v>
      </c>
      <c r="S19" s="1">
        <f t="shared" si="0"/>
        <v>27.5</v>
      </c>
    </row>
    <row r="20" spans="1:19" x14ac:dyDescent="0.25">
      <c r="A20">
        <v>2007</v>
      </c>
      <c r="B20">
        <v>-22.3</v>
      </c>
      <c r="C20">
        <v>-27.6</v>
      </c>
      <c r="D20">
        <v>-23.6</v>
      </c>
      <c r="E20">
        <v>-10.199999999999999</v>
      </c>
      <c r="F20">
        <v>-6.8</v>
      </c>
      <c r="G20">
        <v>-0.5</v>
      </c>
      <c r="H20">
        <v>2.2000000000000002</v>
      </c>
      <c r="I20">
        <v>2.7</v>
      </c>
      <c r="J20">
        <v>1.1000000000000001</v>
      </c>
      <c r="K20">
        <v>-6</v>
      </c>
      <c r="L20">
        <v>-15.7</v>
      </c>
      <c r="M20">
        <v>-26.8</v>
      </c>
      <c r="P20" s="1">
        <f t="shared" si="1"/>
        <v>-11.125</v>
      </c>
      <c r="Q20" s="1">
        <f t="shared" si="2"/>
        <v>2.7</v>
      </c>
      <c r="R20" s="1">
        <f t="shared" si="3"/>
        <v>-27.6</v>
      </c>
      <c r="S20" s="1">
        <f t="shared" si="0"/>
        <v>30.3</v>
      </c>
    </row>
    <row r="21" spans="1:19" x14ac:dyDescent="0.25">
      <c r="A21">
        <v>2008</v>
      </c>
      <c r="B21">
        <v>-26.6</v>
      </c>
      <c r="C21">
        <v>-26.9</v>
      </c>
      <c r="E21">
        <v>-17.899999999999999</v>
      </c>
      <c r="F21">
        <v>-8</v>
      </c>
      <c r="G21">
        <v>-0.3</v>
      </c>
      <c r="H21">
        <v>2.2999999999999998</v>
      </c>
      <c r="I21">
        <v>3.8</v>
      </c>
      <c r="J21">
        <v>1.6</v>
      </c>
      <c r="K21">
        <v>-6.5</v>
      </c>
      <c r="L21">
        <v>-14.9</v>
      </c>
      <c r="M21">
        <v>-24.2</v>
      </c>
      <c r="P21" s="1">
        <f t="shared" si="1"/>
        <v>-10.690909090909093</v>
      </c>
      <c r="Q21" s="1">
        <f t="shared" si="2"/>
        <v>3.8</v>
      </c>
      <c r="R21" s="1">
        <f t="shared" si="3"/>
        <v>-26.9</v>
      </c>
      <c r="S21" s="1">
        <f t="shared" si="0"/>
        <v>30.7</v>
      </c>
    </row>
    <row r="22" spans="1:19" x14ac:dyDescent="0.25">
      <c r="A22">
        <v>2009</v>
      </c>
      <c r="B22">
        <v>-22.6</v>
      </c>
      <c r="C22">
        <v>-27.4</v>
      </c>
      <c r="D22">
        <v>-28</v>
      </c>
      <c r="E22">
        <v>-19</v>
      </c>
      <c r="F22">
        <v>-8.6</v>
      </c>
      <c r="G22">
        <v>-0.3</v>
      </c>
      <c r="H22">
        <v>1.5</v>
      </c>
      <c r="I22">
        <v>0.7</v>
      </c>
      <c r="J22">
        <v>-0.6</v>
      </c>
      <c r="K22">
        <v>-4.4000000000000004</v>
      </c>
      <c r="L22">
        <v>-16.8</v>
      </c>
      <c r="M22">
        <v>-23.3</v>
      </c>
      <c r="P22" s="1">
        <f t="shared" si="1"/>
        <v>-12.399999999999999</v>
      </c>
      <c r="Q22" s="1">
        <f t="shared" si="2"/>
        <v>1.5</v>
      </c>
      <c r="R22" s="1">
        <f t="shared" si="3"/>
        <v>-28</v>
      </c>
      <c r="S22" s="1">
        <f t="shared" si="0"/>
        <v>29.5</v>
      </c>
    </row>
    <row r="23" spans="1:19" x14ac:dyDescent="0.25">
      <c r="A23">
        <v>2010</v>
      </c>
      <c r="B23">
        <v>-24.6</v>
      </c>
      <c r="C23">
        <v>-24.2</v>
      </c>
      <c r="D23">
        <v>-23.3</v>
      </c>
      <c r="E23">
        <v>-17.100000000000001</v>
      </c>
      <c r="F23">
        <v>-6.7</v>
      </c>
      <c r="G23">
        <v>-0.4</v>
      </c>
      <c r="H23">
        <v>1.4</v>
      </c>
      <c r="I23">
        <v>2</v>
      </c>
      <c r="J23">
        <v>-2</v>
      </c>
      <c r="K23">
        <v>-6.6</v>
      </c>
      <c r="L23">
        <v>-17.2</v>
      </c>
      <c r="M23">
        <v>-25.6</v>
      </c>
      <c r="P23" s="1">
        <f t="shared" si="1"/>
        <v>-12.024999999999999</v>
      </c>
      <c r="Q23" s="1">
        <f t="shared" si="2"/>
        <v>2</v>
      </c>
      <c r="R23" s="1">
        <f t="shared" si="3"/>
        <v>-25.6</v>
      </c>
      <c r="S23" s="1">
        <f t="shared" si="0"/>
        <v>27.6</v>
      </c>
    </row>
    <row r="24" spans="1:19" x14ac:dyDescent="0.25">
      <c r="A24">
        <v>2011</v>
      </c>
      <c r="B24">
        <v>-22.6</v>
      </c>
      <c r="C24">
        <v>-25</v>
      </c>
      <c r="D24">
        <v>-17.8</v>
      </c>
      <c r="E24">
        <v>-13.9</v>
      </c>
      <c r="F24">
        <v>-6.7</v>
      </c>
      <c r="G24">
        <v>0.1</v>
      </c>
      <c r="H24">
        <v>1.5</v>
      </c>
      <c r="I24">
        <v>2.4</v>
      </c>
      <c r="J24">
        <v>0.9</v>
      </c>
      <c r="K24">
        <v>-5.7</v>
      </c>
      <c r="L24">
        <v>-18.7</v>
      </c>
      <c r="M24">
        <v>-19.399999999999999</v>
      </c>
      <c r="P24" s="1">
        <f t="shared" si="1"/>
        <v>-10.408333333333333</v>
      </c>
      <c r="Q24" s="1">
        <f t="shared" si="2"/>
        <v>2.4</v>
      </c>
      <c r="R24" s="1">
        <f t="shared" si="3"/>
        <v>-25</v>
      </c>
      <c r="S24" s="1">
        <f t="shared" si="0"/>
        <v>27.4</v>
      </c>
    </row>
    <row r="25" spans="1:19" x14ac:dyDescent="0.25">
      <c r="A25">
        <v>2012</v>
      </c>
      <c r="B25">
        <v>-23</v>
      </c>
      <c r="C25">
        <v>-21.4</v>
      </c>
      <c r="D25">
        <v>-22.2</v>
      </c>
      <c r="E25">
        <v>-16.2</v>
      </c>
      <c r="F25">
        <v>-7.9</v>
      </c>
      <c r="G25">
        <v>0.7</v>
      </c>
      <c r="H25">
        <v>2.2999999999999998</v>
      </c>
      <c r="I25">
        <v>4.0999999999999996</v>
      </c>
      <c r="J25">
        <v>1.9</v>
      </c>
      <c r="K25">
        <v>-7.8</v>
      </c>
      <c r="L25">
        <v>-15.8</v>
      </c>
      <c r="M25">
        <v>-21.9</v>
      </c>
      <c r="P25" s="1">
        <f t="shared" si="1"/>
        <v>-10.6</v>
      </c>
      <c r="Q25" s="1">
        <f t="shared" si="2"/>
        <v>4.0999999999999996</v>
      </c>
      <c r="R25" s="1">
        <f t="shared" si="3"/>
        <v>-23</v>
      </c>
      <c r="S25" s="1">
        <f t="shared" si="0"/>
        <v>27.1</v>
      </c>
    </row>
    <row r="26" spans="1:19" x14ac:dyDescent="0.25">
      <c r="A26">
        <v>2013</v>
      </c>
      <c r="B26">
        <v>-26.7</v>
      </c>
      <c r="C26">
        <v>-32</v>
      </c>
      <c r="D26">
        <v>-28.5</v>
      </c>
      <c r="E26">
        <v>-17.5</v>
      </c>
      <c r="F26">
        <v>-5.7</v>
      </c>
      <c r="G26">
        <v>1</v>
      </c>
      <c r="H26">
        <v>1.8</v>
      </c>
      <c r="I26">
        <v>1.3</v>
      </c>
      <c r="J26">
        <v>-1.1000000000000001</v>
      </c>
      <c r="K26">
        <v>-10.5</v>
      </c>
      <c r="L26">
        <v>-18.3</v>
      </c>
      <c r="M26">
        <v>-23.3</v>
      </c>
      <c r="P26" s="1">
        <f t="shared" si="1"/>
        <v>-13.29166666666667</v>
      </c>
      <c r="Q26" s="1">
        <f t="shared" si="2"/>
        <v>1.8</v>
      </c>
      <c r="R26" s="1">
        <f t="shared" si="3"/>
        <v>-32</v>
      </c>
      <c r="S26" s="1">
        <f t="shared" si="0"/>
        <v>33.799999999999997</v>
      </c>
    </row>
    <row r="27" spans="1:19" x14ac:dyDescent="0.25">
      <c r="A27">
        <v>2014</v>
      </c>
      <c r="B27">
        <v>-26.3</v>
      </c>
      <c r="C27">
        <v>-25.3</v>
      </c>
      <c r="D27">
        <v>-20</v>
      </c>
      <c r="E27">
        <v>-16.7</v>
      </c>
      <c r="F27">
        <v>-8</v>
      </c>
      <c r="G27">
        <v>-1.1000000000000001</v>
      </c>
      <c r="H27">
        <v>1.2</v>
      </c>
      <c r="I27">
        <v>1.2</v>
      </c>
      <c r="J27">
        <v>-0.6</v>
      </c>
      <c r="K27">
        <v>-7.3</v>
      </c>
      <c r="L27">
        <v>-21.4</v>
      </c>
      <c r="M27">
        <v>-21.7</v>
      </c>
      <c r="P27" s="1">
        <f t="shared" si="1"/>
        <v>-12.166666666666664</v>
      </c>
      <c r="Q27" s="1">
        <f t="shared" si="2"/>
        <v>1.2</v>
      </c>
      <c r="R27" s="1">
        <f t="shared" si="3"/>
        <v>-26.3</v>
      </c>
      <c r="S27" s="1">
        <f t="shared" si="0"/>
        <v>27.5</v>
      </c>
    </row>
    <row r="28" spans="1:19" x14ac:dyDescent="0.25">
      <c r="A28">
        <v>2015</v>
      </c>
      <c r="B28">
        <v>-27</v>
      </c>
      <c r="C28">
        <v>-26.1</v>
      </c>
      <c r="D28">
        <v>-20.3</v>
      </c>
      <c r="E28">
        <v>-15.2</v>
      </c>
      <c r="F28">
        <v>-10.6</v>
      </c>
      <c r="G28">
        <v>-0.3</v>
      </c>
      <c r="H28">
        <v>0.5</v>
      </c>
      <c r="I28">
        <v>1.5</v>
      </c>
      <c r="J28">
        <v>0.1</v>
      </c>
      <c r="K28">
        <v>-7.3</v>
      </c>
      <c r="L28">
        <v>-14.4</v>
      </c>
      <c r="M28">
        <v>-21.8</v>
      </c>
      <c r="P28" s="1">
        <f t="shared" si="1"/>
        <v>-11.741666666666667</v>
      </c>
      <c r="Q28" s="1">
        <f t="shared" si="2"/>
        <v>1.5</v>
      </c>
      <c r="R28" s="1">
        <f t="shared" si="3"/>
        <v>-27</v>
      </c>
      <c r="S28" s="1">
        <f t="shared" si="0"/>
        <v>28.5</v>
      </c>
    </row>
    <row r="29" spans="1:19" x14ac:dyDescent="0.25">
      <c r="A29">
        <v>2016</v>
      </c>
      <c r="B29">
        <v>-16</v>
      </c>
      <c r="C29">
        <v>-24.4</v>
      </c>
      <c r="D29">
        <v>-23</v>
      </c>
      <c r="E29">
        <v>-16.100000000000001</v>
      </c>
      <c r="F29">
        <v>-7.5</v>
      </c>
      <c r="G29">
        <v>-0.1</v>
      </c>
      <c r="H29">
        <v>1.8</v>
      </c>
      <c r="I29">
        <v>2.4</v>
      </c>
      <c r="J29">
        <v>2.6</v>
      </c>
      <c r="K29">
        <v>-4.7</v>
      </c>
      <c r="L29">
        <v>-12.5</v>
      </c>
      <c r="M29">
        <v>-22.8</v>
      </c>
      <c r="P29" s="1">
        <f t="shared" si="1"/>
        <v>-10.025</v>
      </c>
      <c r="Q29" s="1">
        <f t="shared" si="2"/>
        <v>2.6</v>
      </c>
      <c r="R29" s="1">
        <f t="shared" si="3"/>
        <v>-24.4</v>
      </c>
      <c r="S29" s="1">
        <f t="shared" si="0"/>
        <v>27</v>
      </c>
    </row>
    <row r="30" spans="1:19" x14ac:dyDescent="0.25">
      <c r="A30">
        <v>2017</v>
      </c>
      <c r="B30">
        <v>-20.5</v>
      </c>
      <c r="C30">
        <v>-21.5</v>
      </c>
      <c r="D30">
        <v>-18.7</v>
      </c>
      <c r="E30">
        <v>-14.7</v>
      </c>
      <c r="F30">
        <v>-10.6</v>
      </c>
      <c r="G30">
        <v>-1.5</v>
      </c>
      <c r="H30">
        <v>0.5</v>
      </c>
      <c r="I30">
        <v>0.6</v>
      </c>
      <c r="J30">
        <v>-2.1</v>
      </c>
      <c r="K30">
        <v>-9.3000000000000007</v>
      </c>
      <c r="L30">
        <v>-19.399999999999999</v>
      </c>
      <c r="M30">
        <v>-25</v>
      </c>
      <c r="P30" s="1">
        <f t="shared" si="1"/>
        <v>-11.85</v>
      </c>
      <c r="Q30" s="1">
        <f t="shared" si="2"/>
        <v>0.6</v>
      </c>
      <c r="R30" s="1">
        <f t="shared" si="3"/>
        <v>-25</v>
      </c>
      <c r="S30" s="1">
        <f t="shared" si="0"/>
        <v>25.6</v>
      </c>
    </row>
    <row r="31" spans="1:19" x14ac:dyDescent="0.25">
      <c r="A31">
        <v>2018</v>
      </c>
      <c r="B31">
        <v>-26.1</v>
      </c>
      <c r="C31">
        <v>-21.8</v>
      </c>
      <c r="D31">
        <v>-27.4</v>
      </c>
      <c r="E31">
        <v>-17.899999999999999</v>
      </c>
      <c r="F31">
        <v>-9.8000000000000007</v>
      </c>
      <c r="G31">
        <v>0.8</v>
      </c>
      <c r="H31">
        <v>1.4</v>
      </c>
      <c r="I31">
        <v>3</v>
      </c>
      <c r="J31">
        <v>0.3</v>
      </c>
      <c r="K31">
        <v>-3.7</v>
      </c>
      <c r="L31">
        <v>-18.3</v>
      </c>
      <c r="M31">
        <v>-17.899999999999999</v>
      </c>
      <c r="P31" s="1">
        <f t="shared" si="1"/>
        <v>-11.450000000000001</v>
      </c>
      <c r="Q31" s="1">
        <f t="shared" si="2"/>
        <v>3</v>
      </c>
      <c r="R31" s="1">
        <f t="shared" si="3"/>
        <v>-27.4</v>
      </c>
      <c r="S31" s="1">
        <f t="shared" si="0"/>
        <v>30.4</v>
      </c>
    </row>
    <row r="32" spans="1:19" x14ac:dyDescent="0.25">
      <c r="A32">
        <v>2019</v>
      </c>
      <c r="B32">
        <v>-27.2</v>
      </c>
      <c r="C32">
        <v>-24.6</v>
      </c>
      <c r="D32">
        <v>-21.2</v>
      </c>
      <c r="E32">
        <v>-16.2</v>
      </c>
      <c r="F32">
        <v>-8.1</v>
      </c>
      <c r="G32">
        <v>0.5</v>
      </c>
      <c r="H32">
        <v>1.2</v>
      </c>
      <c r="P32" s="1">
        <f t="shared" si="1"/>
        <v>-13.657142857142857</v>
      </c>
      <c r="Q32" s="1">
        <f t="shared" si="2"/>
        <v>1.2</v>
      </c>
      <c r="R32" s="1">
        <f t="shared" si="3"/>
        <v>-27.2</v>
      </c>
      <c r="S32" s="1">
        <f t="shared" si="0"/>
        <v>28.4</v>
      </c>
    </row>
    <row r="33" spans="1:19" x14ac:dyDescent="0.25">
      <c r="A33" t="s">
        <v>39</v>
      </c>
      <c r="B33" s="1">
        <f>AVERAGE(B2:B32)</f>
        <v>-26.144827586206901</v>
      </c>
      <c r="C33" s="1">
        <f t="shared" ref="C33:M33" si="4">AVERAGE(C2:C32)</f>
        <v>-26.312903225806455</v>
      </c>
      <c r="D33" s="1">
        <f t="shared" si="4"/>
        <v>-24.053571428571434</v>
      </c>
      <c r="E33" s="1">
        <f t="shared" si="4"/>
        <v>-17.670000000000002</v>
      </c>
      <c r="F33" s="1">
        <f t="shared" si="4"/>
        <v>-8.1448275862068957</v>
      </c>
      <c r="G33" s="1">
        <f t="shared" si="4"/>
        <v>9.6666666666666679E-2</v>
      </c>
      <c r="H33" s="1">
        <f t="shared" si="4"/>
        <v>2.3481481481481477</v>
      </c>
      <c r="I33" s="1">
        <f t="shared" si="4"/>
        <v>2.3357142857142859</v>
      </c>
      <c r="J33" s="1">
        <f t="shared" si="4"/>
        <v>-0.58214285714285718</v>
      </c>
      <c r="K33" s="1">
        <f t="shared" si="4"/>
        <v>-9.1034482758620676</v>
      </c>
      <c r="L33" s="1">
        <f t="shared" si="4"/>
        <v>-18.435714285714283</v>
      </c>
      <c r="M33" s="1">
        <f t="shared" si="4"/>
        <v>-23.521428571428569</v>
      </c>
      <c r="P33" s="1"/>
      <c r="Q33" s="1"/>
      <c r="R33" s="1"/>
      <c r="S33" s="1"/>
    </row>
    <row r="34" spans="1:19" x14ac:dyDescent="0.25">
      <c r="A34" t="s">
        <v>35</v>
      </c>
      <c r="B34" s="1">
        <f>_xlfn.STDEV.S(B2:B32)</f>
        <v>4.152416353926272</v>
      </c>
      <c r="C34" s="1">
        <f t="shared" ref="C34:M34" si="5">_xlfn.STDEV.S(C2:C32)</f>
        <v>3.9155878175555223</v>
      </c>
      <c r="D34" s="1">
        <f t="shared" si="5"/>
        <v>3.129132188637592</v>
      </c>
      <c r="E34" s="1">
        <f t="shared" si="5"/>
        <v>2.8623778395857693</v>
      </c>
      <c r="F34" s="1">
        <f t="shared" si="5"/>
        <v>1.6450328279174644</v>
      </c>
      <c r="G34" s="1">
        <f t="shared" si="5"/>
        <v>1.0094325252281631</v>
      </c>
      <c r="H34" s="1">
        <f t="shared" si="5"/>
        <v>0.98737038891202644</v>
      </c>
      <c r="I34" s="1">
        <f t="shared" si="5"/>
        <v>1.1126259514933612</v>
      </c>
      <c r="J34" s="1">
        <f t="shared" si="5"/>
        <v>1.902250824959264</v>
      </c>
      <c r="K34" s="1">
        <f t="shared" si="5"/>
        <v>3.5022934076545504</v>
      </c>
      <c r="L34" s="1">
        <f t="shared" si="5"/>
        <v>3.2591994342753936</v>
      </c>
      <c r="M34" s="1">
        <f t="shared" si="5"/>
        <v>3.2860374812290902</v>
      </c>
      <c r="P34" s="1">
        <f>AVERAGE(P2:P32)</f>
        <v>-12.849568146906856</v>
      </c>
      <c r="Q34" s="1">
        <f t="shared" ref="Q34:S34" si="6">AVERAGE(Q2:Q32)</f>
        <v>2.1225806451612903</v>
      </c>
      <c r="R34" s="1">
        <f t="shared" si="6"/>
        <v>-28.387096774193548</v>
      </c>
      <c r="S34" s="1">
        <f t="shared" si="6"/>
        <v>30.509677419354837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ABEB792-CF01-4AA7-9820-BBF41D70001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'Gmp Im.E.K. F'!B2:M2</xm:f>
              <xm:sqref>N2</xm:sqref>
            </x14:sparkline>
            <x14:sparkline>
              <xm:f>'Gmp Im.E.K. F'!B3:M3</xm:f>
              <xm:sqref>N3</xm:sqref>
            </x14:sparkline>
            <x14:sparkline>
              <xm:f>'Gmp Im.E.K. F'!B4:M4</xm:f>
              <xm:sqref>N4</xm:sqref>
            </x14:sparkline>
            <x14:sparkline>
              <xm:f>'Gmp Im.E.K. F'!B5:M5</xm:f>
              <xm:sqref>N5</xm:sqref>
            </x14:sparkline>
            <x14:sparkline>
              <xm:f>'Gmp Im.E.K. F'!B6:M6</xm:f>
              <xm:sqref>N6</xm:sqref>
            </x14:sparkline>
            <x14:sparkline>
              <xm:f>'Gmp Im.E.K. F'!B7:M7</xm:f>
              <xm:sqref>N7</xm:sqref>
            </x14:sparkline>
            <x14:sparkline>
              <xm:f>'Gmp Im.E.K. F'!B8:M8</xm:f>
              <xm:sqref>N8</xm:sqref>
            </x14:sparkline>
            <x14:sparkline>
              <xm:f>'Gmp Im.E.K. F'!B9:M9</xm:f>
              <xm:sqref>N9</xm:sqref>
            </x14:sparkline>
            <x14:sparkline>
              <xm:f>'Gmp Im.E.K. F'!B10:M10</xm:f>
              <xm:sqref>N10</xm:sqref>
            </x14:sparkline>
            <x14:sparkline>
              <xm:f>'Gmp Im.E.K. F'!B11:M11</xm:f>
              <xm:sqref>N11</xm:sqref>
            </x14:sparkline>
            <x14:sparkline>
              <xm:f>'Gmp Im.E.K. F'!B12:M12</xm:f>
              <xm:sqref>N12</xm:sqref>
            </x14:sparkline>
            <x14:sparkline>
              <xm:f>'Gmp Im.E.K. F'!B13:M13</xm:f>
              <xm:sqref>N13</xm:sqref>
            </x14:sparkline>
            <x14:sparkline>
              <xm:f>'Gmp Im.E.K. F'!B14:M14</xm:f>
              <xm:sqref>N14</xm:sqref>
            </x14:sparkline>
            <x14:sparkline>
              <xm:f>'Gmp Im.E.K. F'!B15:M15</xm:f>
              <xm:sqref>N15</xm:sqref>
            </x14:sparkline>
            <x14:sparkline>
              <xm:f>'Gmp Im.E.K. F'!B16:M16</xm:f>
              <xm:sqref>N16</xm:sqref>
            </x14:sparkline>
            <x14:sparkline>
              <xm:f>'Gmp Im.E.K. F'!B17:M17</xm:f>
              <xm:sqref>N17</xm:sqref>
            </x14:sparkline>
            <x14:sparkline>
              <xm:f>'Gmp Im.E.K. F'!B18:M18</xm:f>
              <xm:sqref>N18</xm:sqref>
            </x14:sparkline>
            <x14:sparkline>
              <xm:f>'Gmp Im.E.K. F'!B19:M19</xm:f>
              <xm:sqref>N19</xm:sqref>
            </x14:sparkline>
            <x14:sparkline>
              <xm:f>'Gmp Im.E.K. F'!B20:M20</xm:f>
              <xm:sqref>N20</xm:sqref>
            </x14:sparkline>
            <x14:sparkline>
              <xm:f>'Gmp Im.E.K. F'!B21:M21</xm:f>
              <xm:sqref>N21</xm:sqref>
            </x14:sparkline>
            <x14:sparkline>
              <xm:f>'Gmp Im.E.K. F'!B22:M22</xm:f>
              <xm:sqref>N22</xm:sqref>
            </x14:sparkline>
            <x14:sparkline>
              <xm:f>'Gmp Im.E.K. F'!B23:M23</xm:f>
              <xm:sqref>N23</xm:sqref>
            </x14:sparkline>
            <x14:sparkline>
              <xm:f>'Gmp Im.E.K. F'!B24:M24</xm:f>
              <xm:sqref>N24</xm:sqref>
            </x14:sparkline>
            <x14:sparkline>
              <xm:f>'Gmp Im.E.K. F'!B25:M25</xm:f>
              <xm:sqref>N25</xm:sqref>
            </x14:sparkline>
            <x14:sparkline>
              <xm:f>'Gmp Im.E.K. F'!B26:M26</xm:f>
              <xm:sqref>N26</xm:sqref>
            </x14:sparkline>
            <x14:sparkline>
              <xm:f>'Gmp Im.E.K. F'!B27:M27</xm:f>
              <xm:sqref>N27</xm:sqref>
            </x14:sparkline>
            <x14:sparkline>
              <xm:f>'Gmp Im.E.K. F'!B28:M28</xm:f>
              <xm:sqref>N28</xm:sqref>
            </x14:sparkline>
            <x14:sparkline>
              <xm:f>'Gmp Im.E.K. F'!B29:M29</xm:f>
              <xm:sqref>N29</xm:sqref>
            </x14:sparkline>
            <x14:sparkline>
              <xm:f>'Gmp Im.E.K. F'!B30:M30</xm:f>
              <xm:sqref>N30</xm:sqref>
            </x14:sparkline>
            <x14:sparkline>
              <xm:f>'Gmp Im.E.K. F'!B31:M31</xm:f>
              <xm:sqref>N31</xm:sqref>
            </x14:sparkline>
            <x14:sparkline>
              <xm:f>'Gmp Im.E.K. F'!B32:M32</xm:f>
              <xm:sqref>N32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FE9B-3F00-4AB3-A128-27529263BED2}">
  <dimension ref="A1:S34"/>
  <sheetViews>
    <sheetView workbookViewId="0">
      <selection activeCell="K54" sqref="K54"/>
    </sheetView>
  </sheetViews>
  <sheetFormatPr defaultRowHeight="15" x14ac:dyDescent="0.25"/>
  <cols>
    <col min="4" max="4" width="9.28515625" customWidth="1"/>
  </cols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P1" t="s">
        <v>38</v>
      </c>
      <c r="Q1" t="s">
        <v>37</v>
      </c>
      <c r="R1" t="s">
        <v>36</v>
      </c>
      <c r="S1" t="s">
        <v>33</v>
      </c>
    </row>
    <row r="2" spans="1:19" x14ac:dyDescent="0.25">
      <c r="A2">
        <v>1989</v>
      </c>
      <c r="B2">
        <v>-24.7</v>
      </c>
      <c r="C2">
        <v>-25</v>
      </c>
      <c r="D2">
        <v>-28.5</v>
      </c>
      <c r="E2">
        <v>-18.100000000000001</v>
      </c>
      <c r="F2">
        <v>-5.9</v>
      </c>
      <c r="G2">
        <v>0.7</v>
      </c>
      <c r="H2">
        <v>2.7</v>
      </c>
      <c r="I2">
        <v>2</v>
      </c>
      <c r="J2">
        <v>-1.2</v>
      </c>
      <c r="K2">
        <v>-11.9</v>
      </c>
      <c r="L2">
        <v>-23.6</v>
      </c>
      <c r="M2">
        <v>-23.8</v>
      </c>
      <c r="P2" s="1">
        <f>AVERAGE(B2:M2)</f>
        <v>-13.108333333333336</v>
      </c>
      <c r="Q2" s="1">
        <f>MAX(B2:M2)</f>
        <v>2.7</v>
      </c>
      <c r="R2" s="1">
        <f>MIN(B2:M2)</f>
        <v>-28.5</v>
      </c>
      <c r="S2" s="1">
        <f t="shared" ref="S2:S32" si="0">MAX(B2:M2)-MIN(B2:M2)</f>
        <v>31.2</v>
      </c>
    </row>
    <row r="3" spans="1:19" x14ac:dyDescent="0.25">
      <c r="A3">
        <v>1990</v>
      </c>
      <c r="B3">
        <v>-22.5</v>
      </c>
      <c r="C3">
        <v>-20.8</v>
      </c>
      <c r="D3">
        <v>-21.2</v>
      </c>
      <c r="E3">
        <v>-11.7</v>
      </c>
      <c r="F3">
        <v>-7.1</v>
      </c>
      <c r="G3">
        <v>1.6</v>
      </c>
      <c r="H3">
        <v>3</v>
      </c>
      <c r="I3">
        <v>2.2999999999999998</v>
      </c>
      <c r="J3">
        <v>-0.3</v>
      </c>
      <c r="K3">
        <v>-11.1</v>
      </c>
      <c r="L3">
        <v>-22.6</v>
      </c>
      <c r="P3" s="1">
        <f t="shared" ref="P3:P32" si="1">AVERAGE(B3:M3)</f>
        <v>-10.036363636363637</v>
      </c>
      <c r="Q3" s="1">
        <f t="shared" ref="Q3:Q32" si="2">MAX(B3:M3)</f>
        <v>3</v>
      </c>
      <c r="R3" s="1">
        <f t="shared" ref="R3:R32" si="3">MIN(B3:M3)</f>
        <v>-22.6</v>
      </c>
      <c r="S3" s="1">
        <f t="shared" si="0"/>
        <v>25.6</v>
      </c>
    </row>
    <row r="4" spans="1:19" x14ac:dyDescent="0.25">
      <c r="A4">
        <v>1991</v>
      </c>
      <c r="B4">
        <v>-22.1</v>
      </c>
      <c r="C4">
        <v>-27.5</v>
      </c>
      <c r="D4">
        <v>-21.1</v>
      </c>
      <c r="E4">
        <v>-23.2</v>
      </c>
      <c r="G4">
        <v>0.2</v>
      </c>
      <c r="I4">
        <v>2.7</v>
      </c>
      <c r="J4">
        <v>0.9</v>
      </c>
      <c r="K4">
        <v>-14</v>
      </c>
      <c r="L4">
        <v>-19.3</v>
      </c>
      <c r="M4">
        <v>-15.8</v>
      </c>
      <c r="P4" s="1">
        <f t="shared" si="1"/>
        <v>-13.919999999999998</v>
      </c>
      <c r="Q4" s="1">
        <f t="shared" si="2"/>
        <v>2.7</v>
      </c>
      <c r="R4" s="1">
        <f t="shared" si="3"/>
        <v>-27.5</v>
      </c>
      <c r="S4" s="1">
        <f t="shared" si="0"/>
        <v>30.2</v>
      </c>
    </row>
    <row r="5" spans="1:19" x14ac:dyDescent="0.25">
      <c r="A5">
        <v>1992</v>
      </c>
      <c r="B5">
        <v>-26.2</v>
      </c>
      <c r="C5">
        <v>-23.8</v>
      </c>
      <c r="D5">
        <v>-20.399999999999999</v>
      </c>
      <c r="E5">
        <v>-19.2</v>
      </c>
      <c r="F5">
        <v>-4.2</v>
      </c>
      <c r="G5">
        <v>-0.2</v>
      </c>
      <c r="H5">
        <v>2.7</v>
      </c>
      <c r="I5">
        <v>1.1000000000000001</v>
      </c>
      <c r="J5">
        <v>-1.4</v>
      </c>
      <c r="K5">
        <v>-17.100000000000001</v>
      </c>
      <c r="L5">
        <v>-20.399999999999999</v>
      </c>
      <c r="M5">
        <v>-28.5</v>
      </c>
      <c r="P5" s="1">
        <f t="shared" si="1"/>
        <v>-13.133333333333335</v>
      </c>
      <c r="Q5" s="1">
        <f t="shared" si="2"/>
        <v>2.7</v>
      </c>
      <c r="R5" s="1">
        <f t="shared" si="3"/>
        <v>-28.5</v>
      </c>
      <c r="S5" s="1">
        <f t="shared" si="0"/>
        <v>31.2</v>
      </c>
    </row>
    <row r="6" spans="1:19" x14ac:dyDescent="0.25">
      <c r="A6">
        <v>1993</v>
      </c>
      <c r="B6">
        <v>-26.4</v>
      </c>
      <c r="C6">
        <v>-26.6</v>
      </c>
      <c r="F6">
        <v>-5.7</v>
      </c>
      <c r="G6">
        <v>2.1</v>
      </c>
      <c r="H6">
        <v>2.6</v>
      </c>
      <c r="I6">
        <v>2.2000000000000002</v>
      </c>
      <c r="J6">
        <v>-0.3</v>
      </c>
      <c r="K6">
        <f>-12.3</f>
        <v>-12.3</v>
      </c>
      <c r="L6">
        <v>-9.5</v>
      </c>
      <c r="M6">
        <v>-23.1</v>
      </c>
      <c r="P6" s="1">
        <f t="shared" si="1"/>
        <v>-9.6999999999999993</v>
      </c>
      <c r="Q6" s="1">
        <f t="shared" si="2"/>
        <v>2.6</v>
      </c>
      <c r="R6" s="1">
        <f t="shared" si="3"/>
        <v>-26.6</v>
      </c>
      <c r="S6" s="1">
        <f t="shared" si="0"/>
        <v>29.200000000000003</v>
      </c>
    </row>
    <row r="7" spans="1:19" x14ac:dyDescent="0.25">
      <c r="A7">
        <v>1994</v>
      </c>
      <c r="C7">
        <v>-27.9</v>
      </c>
      <c r="D7">
        <v>-21.7</v>
      </c>
      <c r="E7">
        <v>-18.100000000000001</v>
      </c>
      <c r="F7">
        <v>-9.5</v>
      </c>
      <c r="G7">
        <v>0.9</v>
      </c>
      <c r="H7">
        <v>2.8</v>
      </c>
      <c r="I7">
        <v>2.2000000000000002</v>
      </c>
      <c r="J7">
        <v>-0.4</v>
      </c>
      <c r="K7">
        <v>-5.9</v>
      </c>
      <c r="L7">
        <v>-19.5</v>
      </c>
      <c r="M7">
        <v>-17.7</v>
      </c>
      <c r="P7" s="1">
        <f t="shared" si="1"/>
        <v>-10.436363636363636</v>
      </c>
      <c r="Q7" s="1">
        <f t="shared" si="2"/>
        <v>2.8</v>
      </c>
      <c r="R7" s="1">
        <f t="shared" si="3"/>
        <v>-27.9</v>
      </c>
      <c r="S7" s="1">
        <f t="shared" si="0"/>
        <v>30.7</v>
      </c>
    </row>
    <row r="8" spans="1:19" x14ac:dyDescent="0.25">
      <c r="A8">
        <v>1995</v>
      </c>
      <c r="B8">
        <v>-25.3</v>
      </c>
      <c r="C8">
        <v>-18.5</v>
      </c>
      <c r="D8">
        <v>-19.399999999999999</v>
      </c>
      <c r="E8">
        <v>-8.6</v>
      </c>
      <c r="F8">
        <v>-6</v>
      </c>
      <c r="G8">
        <v>0.4</v>
      </c>
      <c r="H8">
        <v>3.2</v>
      </c>
      <c r="I8">
        <v>3.7</v>
      </c>
      <c r="J8">
        <v>1.2</v>
      </c>
      <c r="K8">
        <v>-4.9000000000000004</v>
      </c>
      <c r="L8">
        <v>-17.7</v>
      </c>
      <c r="P8" s="1">
        <f t="shared" si="1"/>
        <v>-8.3545454545454536</v>
      </c>
      <c r="Q8" s="1">
        <f t="shared" si="2"/>
        <v>3.7</v>
      </c>
      <c r="R8" s="1">
        <f t="shared" si="3"/>
        <v>-25.3</v>
      </c>
      <c r="S8" s="1">
        <f t="shared" si="0"/>
        <v>29</v>
      </c>
    </row>
    <row r="9" spans="1:19" x14ac:dyDescent="0.25">
      <c r="A9">
        <v>1996</v>
      </c>
      <c r="B9">
        <v>-21.3</v>
      </c>
      <c r="C9">
        <v>-24.4</v>
      </c>
      <c r="E9">
        <v>-16.3</v>
      </c>
      <c r="F9">
        <v>-8.6</v>
      </c>
      <c r="G9">
        <v>-0.6</v>
      </c>
      <c r="H9">
        <v>2.8</v>
      </c>
      <c r="I9">
        <v>2.5</v>
      </c>
      <c r="J9">
        <v>-3.7</v>
      </c>
      <c r="K9">
        <v>-13.2</v>
      </c>
      <c r="L9">
        <v>-9.1999999999999993</v>
      </c>
      <c r="M9">
        <v>-25</v>
      </c>
      <c r="P9" s="1">
        <f t="shared" si="1"/>
        <v>-10.636363636363637</v>
      </c>
      <c r="Q9" s="1">
        <f t="shared" si="2"/>
        <v>2.8</v>
      </c>
      <c r="R9" s="1">
        <f t="shared" si="3"/>
        <v>-25</v>
      </c>
      <c r="S9" s="1">
        <f t="shared" si="0"/>
        <v>27.8</v>
      </c>
    </row>
    <row r="10" spans="1:19" x14ac:dyDescent="0.25">
      <c r="A10">
        <v>1997</v>
      </c>
      <c r="B10">
        <v>-26.6</v>
      </c>
      <c r="C10">
        <v>-26.1</v>
      </c>
      <c r="D10">
        <v>-15</v>
      </c>
      <c r="E10">
        <v>-16.100000000000001</v>
      </c>
      <c r="F10">
        <v>-5.9</v>
      </c>
      <c r="G10">
        <v>1.4</v>
      </c>
      <c r="H10">
        <v>3.5</v>
      </c>
      <c r="I10">
        <v>1.9</v>
      </c>
      <c r="J10">
        <v>1.4</v>
      </c>
      <c r="K10">
        <v>-6</v>
      </c>
      <c r="L10">
        <v>-19.399999999999999</v>
      </c>
      <c r="M10">
        <v>-25</v>
      </c>
      <c r="P10" s="1">
        <f t="shared" si="1"/>
        <v>-10.991666666666667</v>
      </c>
      <c r="Q10" s="1">
        <f t="shared" si="2"/>
        <v>3.5</v>
      </c>
      <c r="R10" s="1">
        <f t="shared" si="3"/>
        <v>-26.6</v>
      </c>
      <c r="S10" s="1">
        <f t="shared" si="0"/>
        <v>30.1</v>
      </c>
    </row>
    <row r="11" spans="1:19" x14ac:dyDescent="0.25">
      <c r="A11">
        <v>1998</v>
      </c>
      <c r="B11">
        <v>-22.6</v>
      </c>
      <c r="C11">
        <v>-31.7</v>
      </c>
      <c r="D11">
        <v>-31.9</v>
      </c>
      <c r="E11">
        <v>-17</v>
      </c>
      <c r="F11">
        <v>-8.1</v>
      </c>
      <c r="G11">
        <v>1.6</v>
      </c>
      <c r="I11">
        <v>3</v>
      </c>
      <c r="J11">
        <v>-2.1</v>
      </c>
      <c r="K11">
        <v>-14.1</v>
      </c>
      <c r="L11">
        <v>-14.4</v>
      </c>
      <c r="M11">
        <v>-23</v>
      </c>
      <c r="P11" s="1">
        <f t="shared" si="1"/>
        <v>-14.572727272727271</v>
      </c>
      <c r="Q11" s="1">
        <f t="shared" si="2"/>
        <v>3</v>
      </c>
      <c r="R11" s="1">
        <f t="shared" si="3"/>
        <v>-31.9</v>
      </c>
      <c r="S11" s="1">
        <f t="shared" si="0"/>
        <v>34.9</v>
      </c>
    </row>
    <row r="12" spans="1:19" x14ac:dyDescent="0.25">
      <c r="A12">
        <v>1999</v>
      </c>
      <c r="B12">
        <v>-24.7</v>
      </c>
      <c r="C12">
        <v>-23.1</v>
      </c>
      <c r="D12">
        <v>-23.8</v>
      </c>
      <c r="E12">
        <v>-16.5</v>
      </c>
      <c r="F12">
        <v>-6.6</v>
      </c>
      <c r="G12">
        <v>1</v>
      </c>
      <c r="H12">
        <v>3.3</v>
      </c>
      <c r="I12">
        <v>3.1</v>
      </c>
      <c r="J12">
        <v>-0.2</v>
      </c>
      <c r="K12">
        <v>-8.9</v>
      </c>
      <c r="L12">
        <v>-14.6</v>
      </c>
      <c r="M12">
        <v>-14.8</v>
      </c>
      <c r="P12" s="1">
        <f t="shared" si="1"/>
        <v>-10.483333333333333</v>
      </c>
      <c r="Q12" s="1">
        <f t="shared" si="2"/>
        <v>3.3</v>
      </c>
      <c r="R12" s="1">
        <f t="shared" si="3"/>
        <v>-24.7</v>
      </c>
      <c r="S12" s="1">
        <f t="shared" si="0"/>
        <v>28</v>
      </c>
    </row>
    <row r="13" spans="1:19" x14ac:dyDescent="0.25">
      <c r="A13">
        <v>2000</v>
      </c>
      <c r="B13">
        <v>-21.6</v>
      </c>
      <c r="D13">
        <v>-18.600000000000001</v>
      </c>
      <c r="E13">
        <v>-16.2</v>
      </c>
      <c r="F13">
        <v>-6.1</v>
      </c>
      <c r="G13">
        <v>0.9</v>
      </c>
      <c r="H13">
        <v>3</v>
      </c>
      <c r="I13">
        <v>3.5</v>
      </c>
      <c r="J13">
        <v>0</v>
      </c>
      <c r="K13">
        <v>-5.5</v>
      </c>
      <c r="L13">
        <v>-11.6</v>
      </c>
      <c r="M13">
        <v>-18</v>
      </c>
      <c r="P13" s="1">
        <f t="shared" si="1"/>
        <v>-8.2000000000000011</v>
      </c>
      <c r="Q13" s="1">
        <f t="shared" si="2"/>
        <v>3.5</v>
      </c>
      <c r="R13" s="1">
        <f t="shared" si="3"/>
        <v>-21.6</v>
      </c>
      <c r="S13" s="1">
        <f t="shared" si="0"/>
        <v>25.1</v>
      </c>
    </row>
    <row r="14" spans="1:19" x14ac:dyDescent="0.25">
      <c r="A14">
        <v>2001</v>
      </c>
      <c r="B14">
        <v>-18.8</v>
      </c>
      <c r="D14">
        <v>-22.8</v>
      </c>
      <c r="E14">
        <v>-21.5</v>
      </c>
      <c r="F14">
        <v>-7.2</v>
      </c>
      <c r="G14">
        <v>1.3</v>
      </c>
      <c r="H14">
        <v>3.3</v>
      </c>
      <c r="I14">
        <v>3.2</v>
      </c>
      <c r="J14">
        <v>1.5</v>
      </c>
      <c r="K14">
        <v>-6.8</v>
      </c>
      <c r="L14">
        <v>-11.5</v>
      </c>
      <c r="M14">
        <v>-14.3</v>
      </c>
      <c r="P14" s="1">
        <f t="shared" si="1"/>
        <v>-8.5090909090909079</v>
      </c>
      <c r="Q14" s="1">
        <f t="shared" si="2"/>
        <v>3.3</v>
      </c>
      <c r="R14" s="1">
        <f t="shared" si="3"/>
        <v>-22.8</v>
      </c>
      <c r="S14" s="1">
        <f t="shared" si="0"/>
        <v>26.1</v>
      </c>
    </row>
    <row r="15" spans="1:19" x14ac:dyDescent="0.25">
      <c r="A15">
        <v>2002</v>
      </c>
      <c r="B15">
        <v>-25.5</v>
      </c>
      <c r="C15">
        <v>-26.1</v>
      </c>
      <c r="D15">
        <v>-19.3</v>
      </c>
      <c r="E15">
        <v>-16.600000000000001</v>
      </c>
      <c r="F15">
        <v>-8</v>
      </c>
      <c r="G15">
        <v>1.4</v>
      </c>
      <c r="H15">
        <v>2.8</v>
      </c>
      <c r="J15">
        <v>-3.7</v>
      </c>
      <c r="K15">
        <v>-8.9</v>
      </c>
      <c r="L15">
        <v>-19</v>
      </c>
      <c r="M15">
        <v>-24.2</v>
      </c>
      <c r="P15" s="1">
        <f t="shared" si="1"/>
        <v>-13.372727272727273</v>
      </c>
      <c r="Q15" s="1">
        <f t="shared" si="2"/>
        <v>2.8</v>
      </c>
      <c r="R15" s="1">
        <f t="shared" si="3"/>
        <v>-26.1</v>
      </c>
      <c r="S15" s="1">
        <f t="shared" si="0"/>
        <v>28.900000000000002</v>
      </c>
    </row>
    <row r="16" spans="1:19" x14ac:dyDescent="0.25">
      <c r="A16">
        <v>2003</v>
      </c>
      <c r="B16">
        <v>-26.3</v>
      </c>
      <c r="C16">
        <v>-28</v>
      </c>
      <c r="D16">
        <v>-28.6</v>
      </c>
      <c r="E16">
        <v>-17</v>
      </c>
      <c r="F16">
        <v>-5.5</v>
      </c>
      <c r="G16">
        <v>1.2</v>
      </c>
      <c r="H16">
        <v>2.4</v>
      </c>
      <c r="I16">
        <v>2.7</v>
      </c>
      <c r="J16">
        <v>-1.5</v>
      </c>
      <c r="K16">
        <v>-11</v>
      </c>
      <c r="L16">
        <v>-19.2</v>
      </c>
      <c r="M16">
        <v>-24</v>
      </c>
      <c r="P16" s="1">
        <f t="shared" si="1"/>
        <v>-12.899999999999999</v>
      </c>
      <c r="Q16" s="1">
        <f t="shared" si="2"/>
        <v>2.7</v>
      </c>
      <c r="R16" s="1">
        <f t="shared" si="3"/>
        <v>-28.6</v>
      </c>
      <c r="S16" s="1">
        <f t="shared" si="0"/>
        <v>31.3</v>
      </c>
    </row>
    <row r="17" spans="1:19" x14ac:dyDescent="0.25">
      <c r="A17">
        <v>2004</v>
      </c>
      <c r="B17">
        <v>-27.3</v>
      </c>
      <c r="C17">
        <v>-27</v>
      </c>
      <c r="D17">
        <v>-22.8</v>
      </c>
      <c r="E17">
        <v>-16.899999999999999</v>
      </c>
      <c r="F17">
        <v>-6.1</v>
      </c>
      <c r="G17">
        <v>0.2</v>
      </c>
      <c r="H17">
        <v>3.8</v>
      </c>
      <c r="I17">
        <v>2.2000000000000002</v>
      </c>
      <c r="J17">
        <v>1.4</v>
      </c>
      <c r="K17">
        <v>-7.3</v>
      </c>
      <c r="L17">
        <v>-18.399999999999999</v>
      </c>
      <c r="M17">
        <v>-13.9</v>
      </c>
      <c r="P17" s="1">
        <f t="shared" si="1"/>
        <v>-11.008333333333333</v>
      </c>
      <c r="Q17" s="1">
        <f t="shared" si="2"/>
        <v>3.8</v>
      </c>
      <c r="R17" s="1">
        <f t="shared" si="3"/>
        <v>-27.3</v>
      </c>
      <c r="S17" s="1">
        <f t="shared" si="0"/>
        <v>31.1</v>
      </c>
    </row>
    <row r="18" spans="1:19" x14ac:dyDescent="0.25">
      <c r="A18">
        <v>2005</v>
      </c>
      <c r="B18">
        <v>-15.7</v>
      </c>
      <c r="C18">
        <v>-13</v>
      </c>
      <c r="D18">
        <v>-26.6</v>
      </c>
      <c r="E18">
        <v>-19.100000000000001</v>
      </c>
      <c r="F18">
        <v>-6.7</v>
      </c>
      <c r="G18">
        <v>0.9</v>
      </c>
      <c r="H18">
        <v>1.8</v>
      </c>
      <c r="I18">
        <v>2.2000000000000002</v>
      </c>
      <c r="J18">
        <v>1.1000000000000001</v>
      </c>
      <c r="K18">
        <v>-6.1</v>
      </c>
      <c r="L18">
        <v>-17.600000000000001</v>
      </c>
      <c r="M18">
        <v>-12.5</v>
      </c>
      <c r="P18" s="1">
        <f t="shared" si="1"/>
        <v>-9.2750000000000004</v>
      </c>
      <c r="Q18" s="1">
        <f t="shared" si="2"/>
        <v>2.2000000000000002</v>
      </c>
      <c r="R18" s="1">
        <f t="shared" si="3"/>
        <v>-26.6</v>
      </c>
      <c r="S18" s="1">
        <f t="shared" si="0"/>
        <v>28.8</v>
      </c>
    </row>
    <row r="19" spans="1:19" x14ac:dyDescent="0.25">
      <c r="A19">
        <v>2006</v>
      </c>
      <c r="B19">
        <v>-12</v>
      </c>
      <c r="C19">
        <v>-19.399999999999999</v>
      </c>
      <c r="D19">
        <v>-22</v>
      </c>
      <c r="E19">
        <v>-15.7</v>
      </c>
      <c r="F19">
        <v>-6.4</v>
      </c>
      <c r="G19">
        <v>0.6</v>
      </c>
      <c r="H19">
        <v>2</v>
      </c>
      <c r="I19">
        <v>1.3</v>
      </c>
      <c r="J19">
        <v>-1.3</v>
      </c>
      <c r="K19">
        <v>-9</v>
      </c>
      <c r="L19">
        <v>-12.2</v>
      </c>
      <c r="M19">
        <v>-19.2</v>
      </c>
      <c r="P19" s="1">
        <f t="shared" si="1"/>
        <v>-9.4416666666666682</v>
      </c>
      <c r="Q19" s="1">
        <f t="shared" si="2"/>
        <v>2</v>
      </c>
      <c r="R19" s="1">
        <f t="shared" si="3"/>
        <v>-22</v>
      </c>
      <c r="S19" s="1">
        <f t="shared" si="0"/>
        <v>24</v>
      </c>
    </row>
    <row r="20" spans="1:19" x14ac:dyDescent="0.25">
      <c r="A20">
        <v>2007</v>
      </c>
      <c r="B20">
        <v>-20.6</v>
      </c>
      <c r="C20">
        <v>-23.1</v>
      </c>
      <c r="D20">
        <v>-17.2</v>
      </c>
      <c r="E20">
        <v>-11.1</v>
      </c>
      <c r="F20">
        <v>-7.2</v>
      </c>
      <c r="G20">
        <v>-0.6</v>
      </c>
      <c r="H20">
        <v>2.1</v>
      </c>
      <c r="I20">
        <v>1.8</v>
      </c>
      <c r="J20">
        <v>0.9</v>
      </c>
      <c r="K20">
        <v>-2.7</v>
      </c>
      <c r="L20">
        <v>-14.6</v>
      </c>
      <c r="M20">
        <v>-20.5</v>
      </c>
      <c r="P20" s="1">
        <f t="shared" si="1"/>
        <v>-9.4</v>
      </c>
      <c r="Q20" s="1">
        <f t="shared" si="2"/>
        <v>2.1</v>
      </c>
      <c r="R20" s="1">
        <f t="shared" si="3"/>
        <v>-23.1</v>
      </c>
      <c r="S20" s="1">
        <f t="shared" si="0"/>
        <v>25.200000000000003</v>
      </c>
    </row>
    <row r="21" spans="1:19" x14ac:dyDescent="0.25">
      <c r="A21">
        <v>2008</v>
      </c>
      <c r="B21">
        <v>-17</v>
      </c>
      <c r="C21">
        <v>-22.6</v>
      </c>
      <c r="E21">
        <v>-16</v>
      </c>
      <c r="F21">
        <v>-8.9</v>
      </c>
      <c r="G21">
        <v>-1.2</v>
      </c>
      <c r="H21">
        <v>1.8</v>
      </c>
      <c r="I21">
        <v>3.1</v>
      </c>
      <c r="J21">
        <v>1.7</v>
      </c>
      <c r="K21">
        <v>-4</v>
      </c>
      <c r="L21">
        <v>-12.8</v>
      </c>
      <c r="M21">
        <v>-18.899999999999999</v>
      </c>
      <c r="P21" s="1">
        <f t="shared" si="1"/>
        <v>-8.6181818181818191</v>
      </c>
      <c r="Q21" s="1">
        <f t="shared" si="2"/>
        <v>3.1</v>
      </c>
      <c r="R21" s="1">
        <f t="shared" si="3"/>
        <v>-22.6</v>
      </c>
      <c r="S21" s="1">
        <f t="shared" si="0"/>
        <v>25.700000000000003</v>
      </c>
    </row>
    <row r="22" spans="1:19" x14ac:dyDescent="0.25">
      <c r="A22">
        <v>2009</v>
      </c>
      <c r="B22">
        <v>-19.3</v>
      </c>
      <c r="C22">
        <v>-23.9</v>
      </c>
      <c r="D22">
        <v>-24.8</v>
      </c>
      <c r="E22">
        <v>-19.600000000000001</v>
      </c>
      <c r="F22">
        <v>-7.9</v>
      </c>
      <c r="G22">
        <v>0.2</v>
      </c>
      <c r="H22">
        <v>2.2999999999999998</v>
      </c>
      <c r="I22">
        <v>2.1</v>
      </c>
      <c r="J22">
        <v>0.7</v>
      </c>
      <c r="K22">
        <v>-1.8</v>
      </c>
      <c r="L22">
        <v>-8.8000000000000007</v>
      </c>
      <c r="M22">
        <v>-18.5</v>
      </c>
      <c r="P22" s="1">
        <f t="shared" si="1"/>
        <v>-9.9416666666666664</v>
      </c>
      <c r="Q22" s="1">
        <f t="shared" si="2"/>
        <v>2.2999999999999998</v>
      </c>
      <c r="R22" s="1">
        <f t="shared" si="3"/>
        <v>-24.8</v>
      </c>
      <c r="S22" s="1">
        <f t="shared" si="0"/>
        <v>27.1</v>
      </c>
    </row>
    <row r="23" spans="1:19" x14ac:dyDescent="0.25">
      <c r="A23">
        <v>2010</v>
      </c>
      <c r="B23">
        <v>-18.899999999999999</v>
      </c>
      <c r="C23">
        <v>-19.899999999999999</v>
      </c>
      <c r="D23">
        <v>-21.4</v>
      </c>
      <c r="E23">
        <v>-15.3</v>
      </c>
      <c r="F23">
        <v>-6.7</v>
      </c>
      <c r="G23">
        <v>-1</v>
      </c>
      <c r="H23">
        <v>0.2</v>
      </c>
      <c r="I23">
        <v>0.5</v>
      </c>
      <c r="J23">
        <v>-1.8</v>
      </c>
      <c r="K23">
        <v>-4.0999999999999996</v>
      </c>
      <c r="L23">
        <v>-16.399999999999999</v>
      </c>
      <c r="M23">
        <v>-25.5</v>
      </c>
      <c r="P23" s="1">
        <f t="shared" si="1"/>
        <v>-10.858333333333333</v>
      </c>
      <c r="Q23" s="1">
        <f t="shared" si="2"/>
        <v>0.5</v>
      </c>
      <c r="R23" s="1">
        <f t="shared" si="3"/>
        <v>-25.5</v>
      </c>
      <c r="S23" s="1">
        <f t="shared" si="0"/>
        <v>26</v>
      </c>
    </row>
    <row r="24" spans="1:19" x14ac:dyDescent="0.25">
      <c r="A24">
        <v>2011</v>
      </c>
      <c r="B24">
        <v>-21.3</v>
      </c>
      <c r="D24">
        <v>-16.600000000000001</v>
      </c>
      <c r="E24">
        <v>-13.7</v>
      </c>
      <c r="F24">
        <v>-6.9</v>
      </c>
      <c r="G24">
        <v>0</v>
      </c>
      <c r="H24">
        <v>0.8</v>
      </c>
      <c r="I24">
        <v>0.3</v>
      </c>
      <c r="J24">
        <v>-0.2</v>
      </c>
      <c r="K24">
        <v>-3.7</v>
      </c>
      <c r="L24">
        <v>-11.9</v>
      </c>
      <c r="M24">
        <v>-8.6999999999999993</v>
      </c>
      <c r="P24" s="1">
        <f t="shared" si="1"/>
        <v>-7.4454545454545471</v>
      </c>
      <c r="Q24" s="1">
        <f t="shared" si="2"/>
        <v>0.8</v>
      </c>
      <c r="R24" s="1">
        <f t="shared" si="3"/>
        <v>-21.3</v>
      </c>
      <c r="S24" s="1">
        <f t="shared" si="0"/>
        <v>22.1</v>
      </c>
    </row>
    <row r="25" spans="1:19" x14ac:dyDescent="0.25">
      <c r="A25">
        <v>2012</v>
      </c>
      <c r="B25">
        <v>-11.2</v>
      </c>
      <c r="C25">
        <v>-11.3</v>
      </c>
      <c r="D25">
        <v>-13</v>
      </c>
      <c r="E25">
        <v>-12.3</v>
      </c>
      <c r="F25">
        <v>-7.6</v>
      </c>
      <c r="G25">
        <v>-0.7</v>
      </c>
      <c r="J25">
        <v>1.7</v>
      </c>
      <c r="K25">
        <v>-1.8</v>
      </c>
      <c r="L25">
        <v>-6.8</v>
      </c>
      <c r="M25">
        <v>-14.1</v>
      </c>
      <c r="P25" s="1">
        <f t="shared" si="1"/>
        <v>-7.7099999999999991</v>
      </c>
      <c r="Q25" s="1">
        <f t="shared" si="2"/>
        <v>1.7</v>
      </c>
      <c r="R25" s="1">
        <f t="shared" si="3"/>
        <v>-14.1</v>
      </c>
      <c r="S25" s="1">
        <f t="shared" si="0"/>
        <v>15.799999999999999</v>
      </c>
    </row>
    <row r="26" spans="1:19" x14ac:dyDescent="0.25">
      <c r="A26">
        <v>2013</v>
      </c>
      <c r="B26">
        <v>-23.4</v>
      </c>
      <c r="C26">
        <v>-24.8</v>
      </c>
      <c r="D26">
        <v>-25.9</v>
      </c>
      <c r="E26">
        <v>-16.899999999999999</v>
      </c>
      <c r="F26">
        <v>-6.3</v>
      </c>
      <c r="G26">
        <v>2</v>
      </c>
      <c r="H26">
        <v>0.5</v>
      </c>
      <c r="I26">
        <v>2.2000000000000002</v>
      </c>
      <c r="J26">
        <v>0.1</v>
      </c>
      <c r="K26">
        <v>-6.6</v>
      </c>
      <c r="L26">
        <v>-11.5</v>
      </c>
      <c r="M26">
        <v>-19.7</v>
      </c>
      <c r="P26" s="1">
        <f t="shared" si="1"/>
        <v>-10.858333333333333</v>
      </c>
      <c r="Q26" s="1">
        <f t="shared" si="2"/>
        <v>2.2000000000000002</v>
      </c>
      <c r="R26" s="1">
        <f t="shared" si="3"/>
        <v>-25.9</v>
      </c>
      <c r="S26" s="1">
        <f t="shared" si="0"/>
        <v>28.099999999999998</v>
      </c>
    </row>
    <row r="27" spans="1:19" x14ac:dyDescent="0.25">
      <c r="A27">
        <v>2014</v>
      </c>
      <c r="B27">
        <v>-24.4</v>
      </c>
      <c r="C27">
        <v>-16.5</v>
      </c>
      <c r="D27">
        <v>-15.9</v>
      </c>
      <c r="E27">
        <v>-18.100000000000001</v>
      </c>
      <c r="F27">
        <v>-7.2</v>
      </c>
      <c r="G27">
        <v>-2.1</v>
      </c>
      <c r="H27">
        <v>0.1</v>
      </c>
      <c r="I27">
        <v>0.2</v>
      </c>
      <c r="J27">
        <v>-0.9</v>
      </c>
      <c r="K27">
        <v>-6.1</v>
      </c>
      <c r="L27">
        <v>-19.100000000000001</v>
      </c>
      <c r="M27">
        <v>-18</v>
      </c>
      <c r="P27" s="1">
        <f t="shared" si="1"/>
        <v>-10.666666666666666</v>
      </c>
      <c r="Q27" s="1">
        <f t="shared" si="2"/>
        <v>0.2</v>
      </c>
      <c r="R27" s="1">
        <f t="shared" si="3"/>
        <v>-24.4</v>
      </c>
      <c r="S27" s="1">
        <f t="shared" si="0"/>
        <v>24.599999999999998</v>
      </c>
    </row>
    <row r="28" spans="1:19" x14ac:dyDescent="0.25">
      <c r="A28">
        <v>2015</v>
      </c>
      <c r="B28">
        <v>-25.2</v>
      </c>
      <c r="C28">
        <v>-22.8</v>
      </c>
      <c r="D28">
        <v>-20</v>
      </c>
      <c r="E28">
        <v>-11.3</v>
      </c>
      <c r="F28">
        <v>-9.5</v>
      </c>
      <c r="G28">
        <v>-0.2</v>
      </c>
      <c r="H28">
        <v>1.1000000000000001</v>
      </c>
      <c r="J28">
        <v>-0.2</v>
      </c>
      <c r="K28">
        <v>-4.7</v>
      </c>
      <c r="L28">
        <v>-6</v>
      </c>
      <c r="M28">
        <v>-15.5</v>
      </c>
      <c r="P28" s="1">
        <f t="shared" si="1"/>
        <v>-10.390909090909092</v>
      </c>
      <c r="Q28" s="1">
        <f t="shared" si="2"/>
        <v>1.1000000000000001</v>
      </c>
      <c r="R28" s="1">
        <f t="shared" si="3"/>
        <v>-25.2</v>
      </c>
      <c r="S28" s="1">
        <f t="shared" si="0"/>
        <v>26.3</v>
      </c>
    </row>
    <row r="29" spans="1:19" x14ac:dyDescent="0.25">
      <c r="A29">
        <v>2016</v>
      </c>
      <c r="B29">
        <v>-10.1</v>
      </c>
      <c r="C29">
        <v>-15.8</v>
      </c>
      <c r="D29">
        <v>-15.9</v>
      </c>
      <c r="E29">
        <v>-13.4</v>
      </c>
      <c r="F29">
        <v>-7.3</v>
      </c>
      <c r="G29">
        <v>-0.7</v>
      </c>
      <c r="I29">
        <v>1.5</v>
      </c>
      <c r="J29">
        <v>1.5</v>
      </c>
      <c r="K29">
        <v>-1.8</v>
      </c>
      <c r="L29">
        <v>-4.3</v>
      </c>
      <c r="M29">
        <v>-12.6</v>
      </c>
      <c r="P29" s="1">
        <f t="shared" si="1"/>
        <v>-7.172727272727272</v>
      </c>
      <c r="Q29" s="1">
        <f t="shared" si="2"/>
        <v>1.5</v>
      </c>
      <c r="R29" s="1">
        <f t="shared" si="3"/>
        <v>-15.9</v>
      </c>
      <c r="S29" s="1">
        <f t="shared" si="0"/>
        <v>17.399999999999999</v>
      </c>
    </row>
    <row r="30" spans="1:19" x14ac:dyDescent="0.25">
      <c r="A30">
        <v>2017</v>
      </c>
      <c r="B30">
        <v>-12</v>
      </c>
      <c r="C30">
        <v>-17.3</v>
      </c>
      <c r="D30">
        <v>-19.3</v>
      </c>
      <c r="E30">
        <v>-15.1</v>
      </c>
      <c r="F30">
        <v>-10.3</v>
      </c>
      <c r="G30">
        <v>-1.7</v>
      </c>
      <c r="H30">
        <v>-0.1</v>
      </c>
      <c r="I30">
        <v>0.3</v>
      </c>
      <c r="J30">
        <v>-1</v>
      </c>
      <c r="K30">
        <v>-5.6</v>
      </c>
      <c r="L30">
        <v>-12.4</v>
      </c>
      <c r="M30">
        <v>-19.2</v>
      </c>
      <c r="P30" s="1">
        <f t="shared" si="1"/>
        <v>-9.4749999999999996</v>
      </c>
      <c r="Q30" s="1">
        <f t="shared" si="2"/>
        <v>0.3</v>
      </c>
      <c r="R30" s="1">
        <f t="shared" si="3"/>
        <v>-19.3</v>
      </c>
      <c r="S30" s="1">
        <f t="shared" si="0"/>
        <v>19.600000000000001</v>
      </c>
    </row>
    <row r="31" spans="1:19" x14ac:dyDescent="0.25">
      <c r="A31">
        <v>2018</v>
      </c>
      <c r="B31">
        <v>-18.8</v>
      </c>
      <c r="C31">
        <v>-17.5</v>
      </c>
      <c r="D31">
        <v>-27.3</v>
      </c>
      <c r="E31">
        <v>-19.2</v>
      </c>
      <c r="F31">
        <v>-7.8</v>
      </c>
      <c r="G31">
        <v>-0.8</v>
      </c>
      <c r="H31">
        <v>0.2</v>
      </c>
      <c r="I31">
        <v>2</v>
      </c>
      <c r="J31">
        <v>0.3</v>
      </c>
      <c r="K31">
        <v>-2.8</v>
      </c>
      <c r="L31">
        <v>-14</v>
      </c>
      <c r="M31">
        <v>-12.9</v>
      </c>
      <c r="P31" s="1">
        <f t="shared" si="1"/>
        <v>-9.8833333333333329</v>
      </c>
      <c r="Q31" s="1">
        <f t="shared" si="2"/>
        <v>2</v>
      </c>
      <c r="R31" s="1">
        <f t="shared" si="3"/>
        <v>-27.3</v>
      </c>
      <c r="S31" s="1">
        <f t="shared" si="0"/>
        <v>29.3</v>
      </c>
    </row>
    <row r="32" spans="1:19" x14ac:dyDescent="0.25">
      <c r="A32">
        <v>2019</v>
      </c>
      <c r="B32">
        <v>-24.1</v>
      </c>
      <c r="C32">
        <v>-23.3</v>
      </c>
      <c r="D32">
        <v>-19.399999999999999</v>
      </c>
      <c r="E32">
        <v>-16.3</v>
      </c>
      <c r="F32">
        <v>-6.9</v>
      </c>
      <c r="G32">
        <v>-0.6</v>
      </c>
      <c r="H32">
        <v>0.6</v>
      </c>
      <c r="P32" s="1">
        <f t="shared" si="1"/>
        <v>-12.857142857142859</v>
      </c>
      <c r="Q32" s="1">
        <f t="shared" si="2"/>
        <v>0.6</v>
      </c>
      <c r="R32" s="1">
        <f t="shared" si="3"/>
        <v>-24.1</v>
      </c>
      <c r="S32" s="1">
        <f t="shared" si="0"/>
        <v>24.700000000000003</v>
      </c>
    </row>
    <row r="33" spans="1:19" x14ac:dyDescent="0.25">
      <c r="A33" t="s">
        <v>39</v>
      </c>
      <c r="B33" s="1">
        <f>AVERAGE(B2:B32)</f>
        <v>-21.196666666666669</v>
      </c>
      <c r="C33" s="1">
        <f t="shared" ref="C33:M33" si="4">AVERAGE(C2:C32)</f>
        <v>-22.417857142857137</v>
      </c>
      <c r="D33" s="1">
        <f t="shared" si="4"/>
        <v>-21.44285714285714</v>
      </c>
      <c r="E33" s="1">
        <f t="shared" si="4"/>
        <v>-16.203333333333337</v>
      </c>
      <c r="F33" s="1">
        <f t="shared" si="4"/>
        <v>-7.1366666666666676</v>
      </c>
      <c r="G33" s="1">
        <f t="shared" si="4"/>
        <v>0.26451612903225824</v>
      </c>
      <c r="H33" s="1">
        <f t="shared" si="4"/>
        <v>2.0481481481481478</v>
      </c>
      <c r="I33" s="1">
        <f t="shared" si="4"/>
        <v>2.0666666666666669</v>
      </c>
      <c r="J33" s="1">
        <f t="shared" si="4"/>
        <v>-0.19333333333333338</v>
      </c>
      <c r="K33" s="1">
        <f t="shared" si="4"/>
        <v>-7.3233333333333341</v>
      </c>
      <c r="L33" s="1">
        <f t="shared" si="4"/>
        <v>-14.610000000000001</v>
      </c>
      <c r="M33" s="1">
        <f t="shared" si="4"/>
        <v>-18.817857142857143</v>
      </c>
      <c r="P33" s="1"/>
      <c r="Q33" s="1"/>
      <c r="R33" s="1"/>
      <c r="S33" s="1"/>
    </row>
    <row r="34" spans="1:19" x14ac:dyDescent="0.25">
      <c r="A34" t="s">
        <v>35</v>
      </c>
      <c r="B34" s="1">
        <f>_xlfn.STDEV.S(B2:B32)</f>
        <v>4.9462966525181837</v>
      </c>
      <c r="C34" s="1">
        <f t="shared" ref="C34:M34" si="5">_xlfn.STDEV.S(C2:C32)</f>
        <v>4.8533343690039388</v>
      </c>
      <c r="D34" s="1">
        <f t="shared" si="5"/>
        <v>4.5407152782458722</v>
      </c>
      <c r="E34" s="1">
        <f t="shared" si="5"/>
        <v>3.1517355189814213</v>
      </c>
      <c r="F34" s="1">
        <f t="shared" si="5"/>
        <v>1.3296313550115559</v>
      </c>
      <c r="G34" s="1">
        <f t="shared" si="5"/>
        <v>1.0876728635322828</v>
      </c>
      <c r="H34" s="1">
        <f t="shared" si="5"/>
        <v>1.1898191104825624</v>
      </c>
      <c r="I34" s="1">
        <f t="shared" si="5"/>
        <v>0.96635715646243048</v>
      </c>
      <c r="J34" s="1">
        <f t="shared" si="5"/>
        <v>1.4689741513965673</v>
      </c>
      <c r="K34" s="1">
        <f t="shared" si="5"/>
        <v>4.1374390991107717</v>
      </c>
      <c r="L34" s="1">
        <f t="shared" si="5"/>
        <v>4.9975407745313554</v>
      </c>
      <c r="M34" s="1">
        <f t="shared" si="5"/>
        <v>4.9328118021197849</v>
      </c>
      <c r="P34" s="1">
        <f>AVERAGE(P2:P32)</f>
        <v>-10.430890238793463</v>
      </c>
      <c r="Q34" s="1">
        <f t="shared" ref="Q34:S34" si="6">AVERAGE(Q2:Q32)</f>
        <v>2.3064516129032255</v>
      </c>
      <c r="R34" s="1">
        <f t="shared" si="6"/>
        <v>-24.632258064516126</v>
      </c>
      <c r="S34" s="1">
        <f t="shared" si="6"/>
        <v>26.938709677419361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D3E9444-D45D-4489-8ED8-88DDB31F0C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'Ostrov Vize'!B2:M2</xm:f>
              <xm:sqref>N2</xm:sqref>
            </x14:sparkline>
            <x14:sparkline>
              <xm:f>'Ostrov Vize'!B3:M3</xm:f>
              <xm:sqref>N3</xm:sqref>
            </x14:sparkline>
            <x14:sparkline>
              <xm:f>'Ostrov Vize'!B4:M4</xm:f>
              <xm:sqref>N4</xm:sqref>
            </x14:sparkline>
            <x14:sparkline>
              <xm:f>'Ostrov Vize'!B5:M5</xm:f>
              <xm:sqref>N5</xm:sqref>
            </x14:sparkline>
            <x14:sparkline>
              <xm:f>'Ostrov Vize'!B6:M6</xm:f>
              <xm:sqref>N6</xm:sqref>
            </x14:sparkline>
            <x14:sparkline>
              <xm:f>'Ostrov Vize'!B7:M7</xm:f>
              <xm:sqref>N7</xm:sqref>
            </x14:sparkline>
            <x14:sparkline>
              <xm:f>'Ostrov Vize'!B8:M8</xm:f>
              <xm:sqref>N8</xm:sqref>
            </x14:sparkline>
            <x14:sparkline>
              <xm:f>'Ostrov Vize'!B9:M9</xm:f>
              <xm:sqref>N9</xm:sqref>
            </x14:sparkline>
            <x14:sparkline>
              <xm:f>'Ostrov Vize'!B10:M10</xm:f>
              <xm:sqref>N10</xm:sqref>
            </x14:sparkline>
            <x14:sparkline>
              <xm:f>'Ostrov Vize'!B11:M11</xm:f>
              <xm:sqref>N11</xm:sqref>
            </x14:sparkline>
            <x14:sparkline>
              <xm:f>'Ostrov Vize'!B12:M12</xm:f>
              <xm:sqref>N12</xm:sqref>
            </x14:sparkline>
            <x14:sparkline>
              <xm:f>'Ostrov Vize'!B13:M13</xm:f>
              <xm:sqref>N13</xm:sqref>
            </x14:sparkline>
            <x14:sparkline>
              <xm:f>'Ostrov Vize'!B14:M14</xm:f>
              <xm:sqref>N14</xm:sqref>
            </x14:sparkline>
            <x14:sparkline>
              <xm:f>'Ostrov Vize'!B15:M15</xm:f>
              <xm:sqref>N15</xm:sqref>
            </x14:sparkline>
            <x14:sparkline>
              <xm:f>'Ostrov Vize'!B16:M16</xm:f>
              <xm:sqref>N16</xm:sqref>
            </x14:sparkline>
            <x14:sparkline>
              <xm:f>'Ostrov Vize'!B17:M17</xm:f>
              <xm:sqref>N17</xm:sqref>
            </x14:sparkline>
            <x14:sparkline>
              <xm:f>'Ostrov Vize'!B18:M18</xm:f>
              <xm:sqref>N18</xm:sqref>
            </x14:sparkline>
            <x14:sparkline>
              <xm:f>'Ostrov Vize'!B19:M19</xm:f>
              <xm:sqref>N19</xm:sqref>
            </x14:sparkline>
            <x14:sparkline>
              <xm:f>'Ostrov Vize'!B20:M20</xm:f>
              <xm:sqref>N20</xm:sqref>
            </x14:sparkline>
            <x14:sparkline>
              <xm:f>'Ostrov Vize'!B21:M21</xm:f>
              <xm:sqref>N21</xm:sqref>
            </x14:sparkline>
            <x14:sparkline>
              <xm:f>'Ostrov Vize'!B22:M22</xm:f>
              <xm:sqref>N22</xm:sqref>
            </x14:sparkline>
            <x14:sparkline>
              <xm:f>'Ostrov Vize'!B23:M23</xm:f>
              <xm:sqref>N23</xm:sqref>
            </x14:sparkline>
            <x14:sparkline>
              <xm:f>'Ostrov Vize'!B24:M24</xm:f>
              <xm:sqref>N24</xm:sqref>
            </x14:sparkline>
            <x14:sparkline>
              <xm:f>'Ostrov Vize'!B25:M25</xm:f>
              <xm:sqref>N25</xm:sqref>
            </x14:sparkline>
            <x14:sparkline>
              <xm:f>'Ostrov Vize'!B26:M26</xm:f>
              <xm:sqref>N26</xm:sqref>
            </x14:sparkline>
            <x14:sparkline>
              <xm:f>'Ostrov Vize'!B27:M27</xm:f>
              <xm:sqref>N27</xm:sqref>
            </x14:sparkline>
            <x14:sparkline>
              <xm:f>'Ostrov Vize'!B28:M28</xm:f>
              <xm:sqref>N28</xm:sqref>
            </x14:sparkline>
            <x14:sparkline>
              <xm:f>'Ostrov Vize'!B29:M29</xm:f>
              <xm:sqref>N29</xm:sqref>
            </x14:sparkline>
            <x14:sparkline>
              <xm:f>'Ostrov Vize'!B30:M30</xm:f>
              <xm:sqref>N30</xm:sqref>
            </x14:sparkline>
            <x14:sparkline>
              <xm:f>'Ostrov Vize'!B31:M31</xm:f>
              <xm:sqref>N31</xm:sqref>
            </x14:sparkline>
            <x14:sparkline>
              <xm:f>'Ostrov Vize'!B32:M32</xm:f>
              <xm:sqref>N32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Locations</vt:lpstr>
      <vt:lpstr>Murmansk</vt:lpstr>
      <vt:lpstr>Naryan-Mar</vt:lpstr>
      <vt:lpstr>Hatanga</vt:lpstr>
      <vt:lpstr>Ostrov Dikson</vt:lpstr>
      <vt:lpstr>Gmp Im.E.K. F</vt:lpstr>
      <vt:lpstr>Ostrov Vize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Monk</dc:creator>
  <cp:lastModifiedBy>Philip Monk</cp:lastModifiedBy>
  <dcterms:created xsi:type="dcterms:W3CDTF">2020-08-26T13:35:25Z</dcterms:created>
  <dcterms:modified xsi:type="dcterms:W3CDTF">2020-09-03T14:50:33Z</dcterms:modified>
</cp:coreProperties>
</file>