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jsou\Desktop\Messages on Geography\Materials to go online\"/>
    </mc:Choice>
  </mc:AlternateContent>
  <bookViews>
    <workbookView xWindow="0" yWindow="0" windowWidth="28800" windowHeight="12300" firstSheet="1" activeTab="1"/>
  </bookViews>
  <sheets>
    <sheet name="_xltb_storage_" sheetId="4" state="veryHidden" r:id="rId1"/>
    <sheet name="Moves between regions" sheetId="1" r:id="rId2"/>
    <sheet name="Distance in km (by gender, eth)" sheetId="2" r:id="rId3"/>
    <sheet name="Distance from HEI" sheetId="3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8" i="3" l="1"/>
  <c r="G28" i="3"/>
  <c r="F28" i="3"/>
  <c r="D28" i="3"/>
  <c r="C28" i="3"/>
  <c r="H22" i="3"/>
  <c r="G22" i="3"/>
  <c r="F22" i="3"/>
  <c r="D22" i="3"/>
  <c r="C22" i="3"/>
  <c r="E15" i="3"/>
  <c r="C15" i="3"/>
  <c r="Q58" i="1"/>
  <c r="O58" i="1"/>
  <c r="N58" i="1"/>
  <c r="M58" i="1"/>
  <c r="L58" i="1"/>
  <c r="K58" i="1"/>
  <c r="J58" i="1"/>
  <c r="I58" i="1"/>
  <c r="H58" i="1"/>
  <c r="G58" i="1"/>
  <c r="F58" i="1"/>
  <c r="E58" i="1"/>
  <c r="D58" i="1"/>
  <c r="C58" i="1"/>
  <c r="Q57" i="1"/>
  <c r="O57" i="1"/>
  <c r="M57" i="1"/>
  <c r="L57" i="1"/>
  <c r="K57" i="1"/>
  <c r="J57" i="1"/>
  <c r="I57" i="1"/>
  <c r="H57" i="1"/>
  <c r="G57" i="1"/>
  <c r="F57" i="1"/>
  <c r="E57" i="1"/>
  <c r="D57" i="1"/>
  <c r="C57" i="1"/>
  <c r="Q56" i="1"/>
  <c r="O56" i="1"/>
  <c r="M56" i="1"/>
  <c r="L56" i="1"/>
  <c r="K56" i="1"/>
  <c r="J56" i="1"/>
  <c r="I56" i="1"/>
  <c r="H56" i="1"/>
  <c r="G56" i="1"/>
  <c r="F56" i="1"/>
  <c r="E56" i="1"/>
  <c r="D56" i="1"/>
  <c r="C56" i="1"/>
  <c r="Q55" i="1"/>
  <c r="O55" i="1"/>
  <c r="M55" i="1"/>
  <c r="L55" i="1"/>
  <c r="K55" i="1"/>
  <c r="J55" i="1"/>
  <c r="I55" i="1"/>
  <c r="H55" i="1"/>
  <c r="G55" i="1"/>
  <c r="F55" i="1"/>
  <c r="E55" i="1"/>
  <c r="D55" i="1"/>
  <c r="C55" i="1"/>
  <c r="Q54" i="1"/>
  <c r="O54" i="1"/>
  <c r="M54" i="1"/>
  <c r="L54" i="1"/>
  <c r="K54" i="1"/>
  <c r="J54" i="1"/>
  <c r="I54" i="1"/>
  <c r="H54" i="1"/>
  <c r="G54" i="1"/>
  <c r="F54" i="1"/>
  <c r="E54" i="1"/>
  <c r="D54" i="1"/>
  <c r="C54" i="1"/>
  <c r="Q53" i="1"/>
  <c r="O53" i="1"/>
  <c r="M53" i="1"/>
  <c r="L53" i="1"/>
  <c r="K53" i="1"/>
  <c r="J53" i="1"/>
  <c r="I53" i="1"/>
  <c r="H53" i="1"/>
  <c r="G53" i="1"/>
  <c r="F53" i="1"/>
  <c r="E53" i="1"/>
  <c r="D53" i="1"/>
  <c r="C53" i="1"/>
  <c r="Q52" i="1"/>
  <c r="O52" i="1"/>
  <c r="M52" i="1"/>
  <c r="L52" i="1"/>
  <c r="K52" i="1"/>
  <c r="J52" i="1"/>
  <c r="I52" i="1"/>
  <c r="H52" i="1"/>
  <c r="G52" i="1"/>
  <c r="F52" i="1"/>
  <c r="E52" i="1"/>
  <c r="D52" i="1"/>
  <c r="C52" i="1"/>
  <c r="Q51" i="1"/>
  <c r="O51" i="1"/>
  <c r="M51" i="1"/>
  <c r="L51" i="1"/>
  <c r="K51" i="1"/>
  <c r="J51" i="1"/>
  <c r="I51" i="1"/>
  <c r="H51" i="1"/>
  <c r="G51" i="1"/>
  <c r="F51" i="1"/>
  <c r="E51" i="1"/>
  <c r="D51" i="1"/>
  <c r="C51" i="1"/>
  <c r="Q50" i="1"/>
  <c r="O50" i="1"/>
  <c r="M50" i="1"/>
  <c r="L50" i="1"/>
  <c r="K50" i="1"/>
  <c r="J50" i="1"/>
  <c r="I50" i="1"/>
  <c r="H50" i="1"/>
  <c r="G50" i="1"/>
  <c r="F50" i="1"/>
  <c r="E50" i="1"/>
  <c r="D50" i="1"/>
  <c r="C50" i="1"/>
  <c r="Q49" i="1"/>
  <c r="O49" i="1"/>
  <c r="M49" i="1"/>
  <c r="L49" i="1"/>
  <c r="K49" i="1"/>
  <c r="J49" i="1"/>
  <c r="I49" i="1"/>
  <c r="H49" i="1"/>
  <c r="G49" i="1"/>
  <c r="F49" i="1"/>
  <c r="E49" i="1"/>
  <c r="D49" i="1"/>
  <c r="C49" i="1"/>
  <c r="Q44" i="1"/>
  <c r="O44" i="1"/>
  <c r="M44" i="1"/>
  <c r="L44" i="1"/>
  <c r="K44" i="1"/>
  <c r="J44" i="1"/>
  <c r="I44" i="1"/>
  <c r="H44" i="1"/>
  <c r="G44" i="1"/>
  <c r="F44" i="1"/>
  <c r="E44" i="1"/>
  <c r="D44" i="1"/>
  <c r="C44" i="1"/>
  <c r="Q43" i="1"/>
  <c r="O43" i="1"/>
  <c r="Q42" i="1"/>
  <c r="O42" i="1"/>
  <c r="Q41" i="1"/>
  <c r="O41" i="1"/>
  <c r="Q40" i="1"/>
  <c r="O40" i="1"/>
  <c r="Q39" i="1"/>
  <c r="O39" i="1"/>
  <c r="Q38" i="1"/>
  <c r="O38" i="1"/>
  <c r="Q37" i="1"/>
  <c r="O37" i="1"/>
  <c r="Q36" i="1"/>
  <c r="O36" i="1"/>
  <c r="Q35" i="1"/>
  <c r="O35" i="1"/>
  <c r="Q30" i="1"/>
  <c r="O30" i="1"/>
  <c r="M30" i="1"/>
  <c r="L30" i="1"/>
  <c r="K30" i="1"/>
  <c r="J30" i="1"/>
  <c r="I30" i="1"/>
  <c r="H30" i="1"/>
  <c r="G30" i="1"/>
  <c r="F30" i="1"/>
  <c r="E30" i="1"/>
  <c r="D30" i="1"/>
  <c r="C30" i="1"/>
  <c r="Q29" i="1"/>
  <c r="O29" i="1"/>
  <c r="M29" i="1"/>
  <c r="L29" i="1"/>
  <c r="K29" i="1"/>
  <c r="J29" i="1"/>
  <c r="I29" i="1"/>
  <c r="H29" i="1"/>
  <c r="G29" i="1"/>
  <c r="F29" i="1"/>
  <c r="E29" i="1"/>
  <c r="D29" i="1"/>
  <c r="C29" i="1"/>
  <c r="Q28" i="1"/>
  <c r="O28" i="1"/>
  <c r="M28" i="1"/>
  <c r="L28" i="1"/>
  <c r="K28" i="1"/>
  <c r="J28" i="1"/>
  <c r="I28" i="1"/>
  <c r="H28" i="1"/>
  <c r="G28" i="1"/>
  <c r="F28" i="1"/>
  <c r="E28" i="1"/>
  <c r="D28" i="1"/>
  <c r="C28" i="1"/>
  <c r="Q27" i="1"/>
  <c r="O27" i="1"/>
  <c r="M27" i="1"/>
  <c r="L27" i="1"/>
  <c r="K27" i="1"/>
  <c r="J27" i="1"/>
  <c r="I27" i="1"/>
  <c r="H27" i="1"/>
  <c r="G27" i="1"/>
  <c r="F27" i="1"/>
  <c r="E27" i="1"/>
  <c r="D27" i="1"/>
  <c r="C27" i="1"/>
  <c r="Q26" i="1"/>
  <c r="O26" i="1"/>
  <c r="M26" i="1"/>
  <c r="L26" i="1"/>
  <c r="K26" i="1"/>
  <c r="J26" i="1"/>
  <c r="I26" i="1"/>
  <c r="H26" i="1"/>
  <c r="G26" i="1"/>
  <c r="F26" i="1"/>
  <c r="E26" i="1"/>
  <c r="D26" i="1"/>
  <c r="C26" i="1"/>
  <c r="Q25" i="1"/>
  <c r="O25" i="1"/>
  <c r="M25" i="1"/>
  <c r="K25" i="1"/>
  <c r="J25" i="1"/>
  <c r="I25" i="1"/>
  <c r="G25" i="1"/>
  <c r="F25" i="1"/>
  <c r="E25" i="1"/>
  <c r="D25" i="1"/>
  <c r="C25" i="1"/>
  <c r="Q24" i="1"/>
  <c r="O24" i="1"/>
  <c r="K24" i="1"/>
  <c r="J24" i="1"/>
  <c r="I24" i="1"/>
  <c r="H24" i="1"/>
  <c r="F24" i="1"/>
  <c r="E24" i="1"/>
  <c r="D24" i="1"/>
  <c r="C24" i="1"/>
  <c r="Q23" i="1"/>
  <c r="O23" i="1"/>
  <c r="M23" i="1"/>
  <c r="L23" i="1"/>
  <c r="J23" i="1"/>
  <c r="G23" i="1"/>
  <c r="E23" i="1"/>
  <c r="D23" i="1"/>
  <c r="C23" i="1"/>
  <c r="Q22" i="1"/>
  <c r="O22" i="1"/>
  <c r="M22" i="1"/>
  <c r="L22" i="1"/>
  <c r="K22" i="1"/>
  <c r="I22" i="1"/>
  <c r="G22" i="1"/>
  <c r="F22" i="1"/>
  <c r="E22" i="1"/>
  <c r="D22" i="1"/>
  <c r="C22" i="1"/>
  <c r="Q21" i="1"/>
  <c r="O21" i="1"/>
  <c r="L21" i="1"/>
  <c r="E21" i="1"/>
  <c r="D21" i="1"/>
  <c r="C21" i="1"/>
  <c r="Q16" i="1"/>
  <c r="O16" i="1"/>
  <c r="M16" i="1"/>
  <c r="L16" i="1"/>
  <c r="K16" i="1"/>
  <c r="J16" i="1"/>
  <c r="I16" i="1"/>
  <c r="H16" i="1"/>
  <c r="G16" i="1"/>
  <c r="F16" i="1"/>
  <c r="E16" i="1"/>
  <c r="D16" i="1"/>
  <c r="C16" i="1"/>
  <c r="Q15" i="1"/>
  <c r="O15" i="1"/>
  <c r="Q14" i="1"/>
  <c r="O14" i="1"/>
  <c r="Q13" i="1"/>
  <c r="O13" i="1"/>
  <c r="Q12" i="1"/>
  <c r="O12" i="1"/>
  <c r="Q11" i="1"/>
  <c r="O11" i="1"/>
  <c r="Q10" i="1"/>
  <c r="O10" i="1"/>
  <c r="Q9" i="1"/>
  <c r="O9" i="1"/>
  <c r="Q8" i="1"/>
  <c r="O8" i="1"/>
  <c r="Q7" i="1"/>
  <c r="O7" i="1"/>
</calcChain>
</file>

<file path=xl/sharedStrings.xml><?xml version="1.0" encoding="utf-8"?>
<sst xmlns="http://schemas.openxmlformats.org/spreadsheetml/2006/main" count="277" uniqueCount="65">
  <si>
    <t>Number progressing to any degree</t>
  </si>
  <si>
    <t>Degree taken in:</t>
  </si>
  <si>
    <t>North East</t>
  </si>
  <si>
    <t>North West</t>
  </si>
  <si>
    <t>Yorkshire and the Humber</t>
  </si>
  <si>
    <t>East Midlands</t>
  </si>
  <si>
    <t>West Midlands</t>
  </si>
  <si>
    <t>East of England</t>
  </si>
  <si>
    <t>London</t>
  </si>
  <si>
    <t>South East</t>
  </si>
  <si>
    <t>South West</t>
  </si>
  <si>
    <t>Scotland</t>
  </si>
  <si>
    <t>Wales</t>
  </si>
  <si>
    <t>N. Ireland</t>
  </si>
  <si>
    <t>TOTAL</t>
  </si>
  <si>
    <t>A-Level taken in:</t>
  </si>
  <si>
    <t>Percent progressing to any degree</t>
  </si>
  <si>
    <t>Ethnicity</t>
  </si>
  <si>
    <t>White students</t>
  </si>
  <si>
    <t>Black students</t>
  </si>
  <si>
    <t>Asian students</t>
  </si>
  <si>
    <t>Mixed students</t>
  </si>
  <si>
    <t>Other students</t>
  </si>
  <si>
    <t>Not known / refused</t>
  </si>
  <si>
    <t>Gender</t>
  </si>
  <si>
    <t>Female students</t>
  </si>
  <si>
    <t>Male students</t>
  </si>
  <si>
    <t>Number progressing to geography degree</t>
  </si>
  <si>
    <t>Percent progressing to geography degree</t>
  </si>
  <si>
    <t>&lt;=10</t>
  </si>
  <si>
    <t>&gt;20&lt;=30</t>
  </si>
  <si>
    <t>&gt;30&lt;=40</t>
  </si>
  <si>
    <t>&gt;10&lt;=20</t>
  </si>
  <si>
    <t>Median (km)</t>
  </si>
  <si>
    <t>Mean (km)</t>
  </si>
  <si>
    <t>Geography students</t>
  </si>
  <si>
    <t>Other subjects</t>
  </si>
  <si>
    <t>% moving region</t>
  </si>
  <si>
    <t>Chinese students</t>
  </si>
  <si>
    <t>Distance to nearest HEI offering geography</t>
  </si>
  <si>
    <t>Distance to nearest large HEI offering geography</t>
  </si>
  <si>
    <t>Number of geography A-Level students</t>
  </si>
  <si>
    <t>Geography</t>
  </si>
  <si>
    <t>Other subject</t>
  </si>
  <si>
    <t>Number progressing to degree</t>
  </si>
  <si>
    <t>Median distance (km)</t>
  </si>
  <si>
    <t>Mean distance (km)</t>
  </si>
  <si>
    <t>Number progressing</t>
  </si>
  <si>
    <t>Percent progressing</t>
  </si>
  <si>
    <t>NA</t>
  </si>
  <si>
    <t>For students who did A-levels in July 2015</t>
  </si>
  <si>
    <t>Stayed within region</t>
  </si>
  <si>
    <t>Moved region</t>
  </si>
  <si>
    <t xml:space="preserve">All students </t>
  </si>
  <si>
    <t>SUPP</t>
  </si>
  <si>
    <t>XL Toolbox Settings</t>
  </si>
  <si>
    <t>export_preset</t>
  </si>
  <si>
    <t>&lt;?xml version="1.0" encoding="utf-16"?&gt;_x000D_
&lt;Preset xmlns:xsd="http://www.w3.org/2001/XMLSchema" xmlns:xsi="http://www.w3.org/2001/XMLSchema-instance"&gt;_x000D_
  &lt;Name&gt;Png, 300 dpi, RGB, White canvas&lt;/Name&gt;_x000D_
  &lt;Dpi&gt;300&lt;/Dpi&gt;_x000D_
  &lt;FileType&gt;Png&lt;/FileType&gt;_x000D_
  &lt;ColorSpace&gt;Rgb&lt;/ColorSpace&gt;_x000D_
  &lt;Transparency&gt;TransparentCanvas&lt;/Transparency&gt;_x000D_
  &lt;UseColorProfile&gt;false&lt;/UseColorProfile&gt;_x000D_
  &lt;ColorProfile&gt;sRGB Color Space Profile&lt;/ColorProfile&gt;_x000D_
&lt;/Preset&gt;</t>
  </si>
  <si>
    <t>export_path</t>
  </si>
  <si>
    <t>C:\Users\nplaister\Desktop\rgs_add_ch1.png</t>
  </si>
  <si>
    <t xml:space="preserve">*NOTE: Those numbers highlighted in yellow have been suppressed, and only a range has been published. </t>
  </si>
  <si>
    <t>NOTE: For the purposes of this analysis, we considered Chinese students as a separate category. In our earlier report, Chinese students were considered as part of the Asian ethnic group.</t>
  </si>
  <si>
    <t>Short (0 - 50 km)</t>
  </si>
  <si>
    <t>Medium (50 - 100 km)</t>
  </si>
  <si>
    <t>High (Over 100 km)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</si>
</sst>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BCBCBC"/>
      <name val="Lucida Console"/>
      <family val="3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">
    <xf numFmtId="0" fontId="0" fillId="0" borderId="0" xfId="0"/>
    <xf numFmtId="0" fontId="0" fillId="2" borderId="0" xfId="0" applyFill="1"/>
    <xf numFmtId="0" fontId="0" fillId="0" borderId="0" xfId="0" applyFill="1"/>
    <xf numFmtId="9" fontId="0" fillId="3" borderId="0" xfId="1" applyFont="1" applyFill="1"/>
    <xf numFmtId="9" fontId="0" fillId="0" borderId="0" xfId="1" applyFont="1" applyFill="1"/>
    <xf numFmtId="9" fontId="0" fillId="0" borderId="0" xfId="1" applyFont="1"/>
    <xf numFmtId="0" fontId="0" fillId="4" borderId="0" xfId="0" applyFill="1"/>
    <xf numFmtId="0" fontId="0" fillId="0" borderId="0" xfId="1" applyNumberFormat="1" applyFont="1"/>
    <xf numFmtId="0" fontId="0" fillId="0" borderId="0" xfId="0" applyAlignment="1">
      <alignment horizontal="right"/>
    </xf>
    <xf numFmtId="0" fontId="2" fillId="0" borderId="0" xfId="0" applyFont="1" applyAlignment="1">
      <alignment vertical="center"/>
    </xf>
    <xf numFmtId="9" fontId="0" fillId="0" borderId="0" xfId="1" applyNumberFormat="1" applyFont="1"/>
    <xf numFmtId="0" fontId="0" fillId="0" borderId="0" xfId="0" applyAlignment="1">
      <alignment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2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>
                <a:solidFill>
                  <a:schemeClr val="tx2">
                    <a:lumMod val="75000"/>
                  </a:schemeClr>
                </a:solidFill>
              </a:rPr>
              <a:t>Students moving to another region for their degree, by region in which they took A-Levels</a:t>
            </a:r>
            <a:r>
              <a:rPr lang="en-GB" baseline="0">
                <a:solidFill>
                  <a:schemeClr val="tx2">
                    <a:lumMod val="75000"/>
                  </a:schemeClr>
                </a:solidFill>
              </a:rPr>
              <a:t> (%)</a:t>
            </a:r>
            <a:endParaRPr lang="en-GB">
              <a:solidFill>
                <a:schemeClr val="tx2">
                  <a:lumMod val="75000"/>
                </a:schemeClr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2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Geography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'Moves between regions'!$A$49:$A$58</c:f>
              <c:strCache>
                <c:ptCount val="10"/>
                <c:pt idx="0">
                  <c:v>North East</c:v>
                </c:pt>
                <c:pt idx="1">
                  <c:v>North West</c:v>
                </c:pt>
                <c:pt idx="2">
                  <c:v>Yorkshire and the Humber</c:v>
                </c:pt>
                <c:pt idx="3">
                  <c:v>East Midlands</c:v>
                </c:pt>
                <c:pt idx="4">
                  <c:v>West Midlands</c:v>
                </c:pt>
                <c:pt idx="5">
                  <c:v>East of England</c:v>
                </c:pt>
                <c:pt idx="6">
                  <c:v>London</c:v>
                </c:pt>
                <c:pt idx="7">
                  <c:v>South East</c:v>
                </c:pt>
                <c:pt idx="8">
                  <c:v>South West</c:v>
                </c:pt>
                <c:pt idx="9">
                  <c:v>TOTAL</c:v>
                </c:pt>
              </c:strCache>
            </c:strRef>
          </c:cat>
          <c:val>
            <c:numRef>
              <c:f>'Moves between regions'!$Q$21:$Q$30</c:f>
              <c:numCache>
                <c:formatCode>0%</c:formatCode>
                <c:ptCount val="10"/>
                <c:pt idx="0">
                  <c:v>0.4956521739130435</c:v>
                </c:pt>
                <c:pt idx="1">
                  <c:v>0.56390977443609025</c:v>
                </c:pt>
                <c:pt idx="2">
                  <c:v>0.62815126050420167</c:v>
                </c:pt>
                <c:pt idx="3">
                  <c:v>0.78010471204188481</c:v>
                </c:pt>
                <c:pt idx="4">
                  <c:v>0.78388278388278387</c:v>
                </c:pt>
                <c:pt idx="5">
                  <c:v>0.90330477356181149</c:v>
                </c:pt>
                <c:pt idx="6">
                  <c:v>0.82492581602373893</c:v>
                </c:pt>
                <c:pt idx="7">
                  <c:v>0.69324221716021261</c:v>
                </c:pt>
                <c:pt idx="8">
                  <c:v>0.70937912813738446</c:v>
                </c:pt>
                <c:pt idx="9">
                  <c:v>0.7314949201741654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B61-48AF-A014-60235BC4811C}"/>
            </c:ext>
          </c:extLst>
        </c:ser>
        <c:ser>
          <c:idx val="1"/>
          <c:order val="1"/>
          <c:tx>
            <c:v>Other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'Moves between regions'!$A$49:$A$58</c:f>
              <c:strCache>
                <c:ptCount val="10"/>
                <c:pt idx="0">
                  <c:v>North East</c:v>
                </c:pt>
                <c:pt idx="1">
                  <c:v>North West</c:v>
                </c:pt>
                <c:pt idx="2">
                  <c:v>Yorkshire and the Humber</c:v>
                </c:pt>
                <c:pt idx="3">
                  <c:v>East Midlands</c:v>
                </c:pt>
                <c:pt idx="4">
                  <c:v>West Midlands</c:v>
                </c:pt>
                <c:pt idx="5">
                  <c:v>East of England</c:v>
                </c:pt>
                <c:pt idx="6">
                  <c:v>London</c:v>
                </c:pt>
                <c:pt idx="7">
                  <c:v>South East</c:v>
                </c:pt>
                <c:pt idx="8">
                  <c:v>South West</c:v>
                </c:pt>
                <c:pt idx="9">
                  <c:v>TOTAL</c:v>
                </c:pt>
              </c:strCache>
            </c:strRef>
          </c:cat>
          <c:val>
            <c:numRef>
              <c:f>'Moves between regions'!$Q$49:$Q$58</c:f>
              <c:numCache>
                <c:formatCode>0%</c:formatCode>
                <c:ptCount val="10"/>
                <c:pt idx="0">
                  <c:v>0.56555944055944063</c:v>
                </c:pt>
                <c:pt idx="1">
                  <c:v>0.59578030810448768</c:v>
                </c:pt>
                <c:pt idx="2">
                  <c:v>0.607484769364665</c:v>
                </c:pt>
                <c:pt idx="3">
                  <c:v>0.72693896282698489</c:v>
                </c:pt>
                <c:pt idx="4">
                  <c:v>0.72100075815011366</c:v>
                </c:pt>
                <c:pt idx="5">
                  <c:v>0.87068250898038135</c:v>
                </c:pt>
                <c:pt idx="6">
                  <c:v>0.74402562207440259</c:v>
                </c:pt>
                <c:pt idx="7">
                  <c:v>0.68674908584363581</c:v>
                </c:pt>
                <c:pt idx="8">
                  <c:v>0.66763173132599885</c:v>
                </c:pt>
                <c:pt idx="9">
                  <c:v>0.70160028449502132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B61-48AF-A014-60235BC481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9"/>
        <c:overlap val="-7"/>
        <c:axId val="134698816"/>
        <c:axId val="134703712"/>
      </c:barChart>
      <c:catAx>
        <c:axId val="134698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4703712"/>
        <c:crosses val="autoZero"/>
        <c:auto val="1"/>
        <c:lblAlgn val="ctr"/>
        <c:lblOffset val="100"/>
        <c:noMultiLvlLbl val="0"/>
      </c:catAx>
      <c:valAx>
        <c:axId val="134703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46988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2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>
                <a:solidFill>
                  <a:schemeClr val="tx2">
                    <a:lumMod val="75000"/>
                  </a:schemeClr>
                </a:solidFill>
              </a:rPr>
              <a:t>Median distance travelled</a:t>
            </a:r>
            <a:r>
              <a:rPr lang="en-GB" baseline="0">
                <a:solidFill>
                  <a:schemeClr val="tx2">
                    <a:lumMod val="75000"/>
                  </a:schemeClr>
                </a:solidFill>
              </a:rPr>
              <a:t> (km) by ethnic group</a:t>
            </a:r>
            <a:endParaRPr lang="en-GB">
              <a:solidFill>
                <a:schemeClr val="tx2">
                  <a:lumMod val="75000"/>
                </a:schemeClr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2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Geography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'Distance in km (by gender, eth)'!$A$14:$A$20</c:f>
              <c:strCache>
                <c:ptCount val="7"/>
                <c:pt idx="0">
                  <c:v>White students</c:v>
                </c:pt>
                <c:pt idx="1">
                  <c:v>Black students</c:v>
                </c:pt>
                <c:pt idx="2">
                  <c:v>Asian students</c:v>
                </c:pt>
                <c:pt idx="3">
                  <c:v>Mixed students</c:v>
                </c:pt>
                <c:pt idx="4">
                  <c:v>Chinese students</c:v>
                </c:pt>
                <c:pt idx="5">
                  <c:v>Other students</c:v>
                </c:pt>
                <c:pt idx="6">
                  <c:v>Not known / refused</c:v>
                </c:pt>
              </c:strCache>
            </c:strRef>
          </c:cat>
          <c:val>
            <c:numRef>
              <c:f>'Distance in km (by gender, eth)'!$B$14:$B$20</c:f>
              <c:numCache>
                <c:formatCode>General</c:formatCode>
                <c:ptCount val="7"/>
                <c:pt idx="0">
                  <c:v>117</c:v>
                </c:pt>
                <c:pt idx="1">
                  <c:v>115</c:v>
                </c:pt>
                <c:pt idx="2">
                  <c:v>44.3</c:v>
                </c:pt>
                <c:pt idx="3">
                  <c:v>107</c:v>
                </c:pt>
                <c:pt idx="4">
                  <c:v>86.9</c:v>
                </c:pt>
                <c:pt idx="5">
                  <c:v>23.9</c:v>
                </c:pt>
                <c:pt idx="6">
                  <c:v>173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4BE-4F00-B757-0F03B05DD20E}"/>
            </c:ext>
          </c:extLst>
        </c:ser>
        <c:ser>
          <c:idx val="1"/>
          <c:order val="1"/>
          <c:tx>
            <c:v>Other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'Distance in km (by gender, eth)'!$A$14:$A$20</c:f>
              <c:strCache>
                <c:ptCount val="7"/>
                <c:pt idx="0">
                  <c:v>White students</c:v>
                </c:pt>
                <c:pt idx="1">
                  <c:v>Black students</c:v>
                </c:pt>
                <c:pt idx="2">
                  <c:v>Asian students</c:v>
                </c:pt>
                <c:pt idx="3">
                  <c:v>Mixed students</c:v>
                </c:pt>
                <c:pt idx="4">
                  <c:v>Chinese students</c:v>
                </c:pt>
                <c:pt idx="5">
                  <c:v>Other students</c:v>
                </c:pt>
                <c:pt idx="6">
                  <c:v>Not known / refused</c:v>
                </c:pt>
              </c:strCache>
            </c:strRef>
          </c:cat>
          <c:val>
            <c:numRef>
              <c:f>'Distance in km (by gender, eth)'!$E$14:$E$20</c:f>
              <c:numCache>
                <c:formatCode>General</c:formatCode>
                <c:ptCount val="7"/>
                <c:pt idx="0">
                  <c:v>108</c:v>
                </c:pt>
                <c:pt idx="1">
                  <c:v>101</c:v>
                </c:pt>
                <c:pt idx="2">
                  <c:v>37.200000000000003</c:v>
                </c:pt>
                <c:pt idx="3">
                  <c:v>120</c:v>
                </c:pt>
                <c:pt idx="4">
                  <c:v>99.6</c:v>
                </c:pt>
                <c:pt idx="5">
                  <c:v>49.3</c:v>
                </c:pt>
                <c:pt idx="6">
                  <c:v>150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4BE-4F00-B757-0F03B05DD2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9"/>
        <c:overlap val="-7"/>
        <c:axId val="134703168"/>
        <c:axId val="134699360"/>
      </c:barChart>
      <c:catAx>
        <c:axId val="134703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4699360"/>
        <c:crosses val="autoZero"/>
        <c:auto val="1"/>
        <c:lblAlgn val="ctr"/>
        <c:lblOffset val="100"/>
        <c:noMultiLvlLbl val="0"/>
      </c:catAx>
      <c:valAx>
        <c:axId val="1346993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4703168"/>
        <c:crosses val="autoZero"/>
        <c:crossBetween val="between"/>
        <c:majorUnit val="5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2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>
                <a:solidFill>
                  <a:schemeClr val="tx2">
                    <a:lumMod val="75000"/>
                  </a:schemeClr>
                </a:solidFill>
              </a:rPr>
              <a:t>Median distance</a:t>
            </a:r>
            <a:r>
              <a:rPr lang="en-GB" baseline="0">
                <a:solidFill>
                  <a:schemeClr val="tx2">
                    <a:lumMod val="75000"/>
                  </a:schemeClr>
                </a:solidFill>
              </a:rPr>
              <a:t> travelled (km) by gender</a:t>
            </a:r>
            <a:endParaRPr lang="en-GB">
              <a:solidFill>
                <a:schemeClr val="tx2">
                  <a:lumMod val="75000"/>
                </a:schemeClr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2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v>Geography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3D82-4710-847A-E4D3A394915C}"/>
              </c:ext>
            </c:extLst>
          </c:dPt>
          <c:cat>
            <c:strRef>
              <c:f>'Distance in km (by gender, eth)'!$A$9:$A$10</c:f>
              <c:strCache>
                <c:ptCount val="2"/>
                <c:pt idx="0">
                  <c:v>Female students</c:v>
                </c:pt>
                <c:pt idx="1">
                  <c:v>Male students</c:v>
                </c:pt>
              </c:strCache>
            </c:strRef>
          </c:cat>
          <c:val>
            <c:numRef>
              <c:f>'Distance in km (by gender, eth)'!$B$9:$B$10</c:f>
              <c:numCache>
                <c:formatCode>General</c:formatCode>
                <c:ptCount val="2"/>
                <c:pt idx="0">
                  <c:v>128</c:v>
                </c:pt>
                <c:pt idx="1">
                  <c:v>122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D82-4710-847A-E4D3A394915C}"/>
            </c:ext>
          </c:extLst>
        </c:ser>
        <c:ser>
          <c:idx val="3"/>
          <c:order val="1"/>
          <c:tx>
            <c:v>Other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'Distance in km (by gender, eth)'!$A$9:$A$10</c:f>
              <c:strCache>
                <c:ptCount val="2"/>
                <c:pt idx="0">
                  <c:v>Female students</c:v>
                </c:pt>
                <c:pt idx="1">
                  <c:v>Male students</c:v>
                </c:pt>
              </c:strCache>
            </c:strRef>
          </c:cat>
          <c:val>
            <c:numRef>
              <c:f>'Distance in km (by gender, eth)'!$E$9:$E$10</c:f>
              <c:numCache>
                <c:formatCode>General</c:formatCode>
                <c:ptCount val="2"/>
                <c:pt idx="0">
                  <c:v>111</c:v>
                </c:pt>
                <c:pt idx="1">
                  <c:v>113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D82-4710-847A-E4D3A39491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99"/>
        <c:overlap val="-7"/>
        <c:axId val="134704256"/>
        <c:axId val="134709696"/>
      </c:barChart>
      <c:catAx>
        <c:axId val="134704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4709696"/>
        <c:crosses val="autoZero"/>
        <c:auto val="1"/>
        <c:lblAlgn val="ctr"/>
        <c:lblOffset val="100"/>
        <c:noMultiLvlLbl val="0"/>
      </c:catAx>
      <c:valAx>
        <c:axId val="134709696"/>
        <c:scaling>
          <c:orientation val="minMax"/>
          <c:max val="2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4704256"/>
        <c:crosses val="autoZero"/>
        <c:crossBetween val="between"/>
        <c:majorUnit val="5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2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chemeClr val="tx2">
                    <a:lumMod val="75000"/>
                  </a:schemeClr>
                </a:solidFill>
              </a:rPr>
              <a:t>Students</a:t>
            </a:r>
            <a:r>
              <a:rPr lang="en-US" baseline="0">
                <a:solidFill>
                  <a:schemeClr val="tx2">
                    <a:lumMod val="75000"/>
                  </a:schemeClr>
                </a:solidFill>
              </a:rPr>
              <a:t> p</a:t>
            </a:r>
            <a:r>
              <a:rPr lang="en-US">
                <a:solidFill>
                  <a:schemeClr val="tx2">
                    <a:lumMod val="75000"/>
                  </a:schemeClr>
                </a:solidFill>
              </a:rPr>
              <a:t>rogressing to study geography by distance</a:t>
            </a:r>
            <a:r>
              <a:rPr lang="en-US" baseline="0">
                <a:solidFill>
                  <a:schemeClr val="tx2">
                    <a:lumMod val="75000"/>
                  </a:schemeClr>
                </a:solidFill>
              </a:rPr>
              <a:t> to an HEI with at least 20 geography students (%)</a:t>
            </a:r>
            <a:endParaRPr lang="en-US">
              <a:solidFill>
                <a:schemeClr val="tx2">
                  <a:lumMod val="75000"/>
                </a:schemeClr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2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Geography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8-8D3B-4C3F-9784-FE3A570CD6B5}"/>
              </c:ext>
            </c:extLst>
          </c:dPt>
          <c:cat>
            <c:strRef>
              <c:f>'Distance from HEI'!$F$19:$H$19</c:f>
              <c:strCache>
                <c:ptCount val="3"/>
                <c:pt idx="0">
                  <c:v>Short (0 - 50 km)</c:v>
                </c:pt>
                <c:pt idx="1">
                  <c:v>Medium (50 - 100 km)</c:v>
                </c:pt>
                <c:pt idx="2">
                  <c:v>High (Over 100 km)</c:v>
                </c:pt>
              </c:strCache>
            </c:strRef>
          </c:cat>
          <c:val>
            <c:numRef>
              <c:f>'Distance from HEI'!$C$22:$D$22</c:f>
              <c:numCache>
                <c:formatCode>0%</c:formatCode>
                <c:ptCount val="2"/>
                <c:pt idx="0">
                  <c:v>0.22844938689840558</c:v>
                </c:pt>
                <c:pt idx="1">
                  <c:v>0.21293532338308457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D3B-4C3F-9784-FE3A570CD6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49"/>
        <c:overlap val="-7"/>
        <c:axId val="134704800"/>
        <c:axId val="134708608"/>
      </c:barChart>
      <c:catAx>
        <c:axId val="134704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4708608"/>
        <c:crosses val="autoZero"/>
        <c:auto val="1"/>
        <c:lblAlgn val="ctr"/>
        <c:lblOffset val="100"/>
        <c:noMultiLvlLbl val="0"/>
      </c:catAx>
      <c:valAx>
        <c:axId val="134708608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47048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2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>
                <a:solidFill>
                  <a:schemeClr val="tx2">
                    <a:lumMod val="75000"/>
                  </a:schemeClr>
                </a:solidFill>
              </a:rPr>
              <a:t>Median distance travelled </a:t>
            </a:r>
            <a:r>
              <a:rPr lang="en-GB" baseline="0">
                <a:solidFill>
                  <a:schemeClr val="tx2">
                    <a:lumMod val="75000"/>
                  </a:schemeClr>
                </a:solidFill>
              </a:rPr>
              <a:t>by distance to </a:t>
            </a:r>
            <a:r>
              <a:rPr lang="en-US" sz="1400" b="0" i="0" u="none" strike="noStrike" baseline="0">
                <a:effectLst/>
              </a:rPr>
              <a:t>an HEI with at least 20 geography students </a:t>
            </a:r>
            <a:r>
              <a:rPr lang="en-GB" baseline="0">
                <a:solidFill>
                  <a:schemeClr val="tx2">
                    <a:lumMod val="75000"/>
                  </a:schemeClr>
                </a:solidFill>
              </a:rPr>
              <a:t>(km)  </a:t>
            </a:r>
            <a:endParaRPr lang="en-GB">
              <a:solidFill>
                <a:schemeClr val="tx2">
                  <a:lumMod val="75000"/>
                </a:schemeClr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2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Geography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'Distance from HEI'!$F$19:$H$19</c:f>
              <c:strCache>
                <c:ptCount val="3"/>
                <c:pt idx="0">
                  <c:v>Short (0 - 50 km)</c:v>
                </c:pt>
                <c:pt idx="1">
                  <c:v>Medium (50 - 100 km)</c:v>
                </c:pt>
                <c:pt idx="2">
                  <c:v>High (Over 100 km)</c:v>
                </c:pt>
              </c:strCache>
            </c:strRef>
          </c:cat>
          <c:val>
            <c:numRef>
              <c:f>'Distance from HEI'!$C$23:$D$23</c:f>
              <c:numCache>
                <c:formatCode>General</c:formatCode>
                <c:ptCount val="2"/>
                <c:pt idx="0">
                  <c:v>125</c:v>
                </c:pt>
                <c:pt idx="1">
                  <c:v>177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23B-42DD-810D-9186783460E1}"/>
            </c:ext>
          </c:extLst>
        </c:ser>
        <c:ser>
          <c:idx val="1"/>
          <c:order val="1"/>
          <c:tx>
            <c:v>Other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'Distance from HEI'!$F$19:$H$19</c:f>
              <c:strCache>
                <c:ptCount val="3"/>
                <c:pt idx="0">
                  <c:v>Short (0 - 50 km)</c:v>
                </c:pt>
                <c:pt idx="1">
                  <c:v>Medium (50 - 100 km)</c:v>
                </c:pt>
                <c:pt idx="2">
                  <c:v>High (Over 100 km)</c:v>
                </c:pt>
              </c:strCache>
            </c:strRef>
          </c:cat>
          <c:val>
            <c:numRef>
              <c:f>'Distance from HEI'!$C$29:$D$29</c:f>
              <c:numCache>
                <c:formatCode>General</c:formatCode>
                <c:ptCount val="2"/>
                <c:pt idx="0">
                  <c:v>110</c:v>
                </c:pt>
                <c:pt idx="1">
                  <c:v>165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23B-42DD-810D-9186783460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9"/>
        <c:overlap val="-7"/>
        <c:axId val="134699904"/>
        <c:axId val="134702624"/>
      </c:barChart>
      <c:catAx>
        <c:axId val="1346999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4702624"/>
        <c:crosses val="autoZero"/>
        <c:auto val="1"/>
        <c:lblAlgn val="ctr"/>
        <c:lblOffset val="100"/>
        <c:noMultiLvlLbl val="0"/>
      </c:catAx>
      <c:valAx>
        <c:axId val="134702624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46999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2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chemeClr val="tx2">
                    <a:lumMod val="75000"/>
                  </a:schemeClr>
                </a:solidFill>
              </a:rPr>
              <a:t>Students</a:t>
            </a:r>
            <a:r>
              <a:rPr lang="en-US" baseline="0">
                <a:solidFill>
                  <a:schemeClr val="tx2">
                    <a:lumMod val="75000"/>
                  </a:schemeClr>
                </a:solidFill>
              </a:rPr>
              <a:t> p</a:t>
            </a:r>
            <a:r>
              <a:rPr lang="en-US">
                <a:solidFill>
                  <a:schemeClr val="tx2">
                    <a:lumMod val="75000"/>
                  </a:schemeClr>
                </a:solidFill>
              </a:rPr>
              <a:t>rogressing to study geography by distance</a:t>
            </a:r>
            <a:r>
              <a:rPr lang="en-US" baseline="0">
                <a:solidFill>
                  <a:schemeClr val="tx2">
                    <a:lumMod val="75000"/>
                  </a:schemeClr>
                </a:solidFill>
              </a:rPr>
              <a:t> to large geography HEI (%)</a:t>
            </a:r>
            <a:endParaRPr lang="en-US">
              <a:solidFill>
                <a:schemeClr val="tx2">
                  <a:lumMod val="75000"/>
                </a:schemeClr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2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Geography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64E0-4DBA-BC87-003D724A2543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64E0-4DBA-BC87-003D724A2543}"/>
              </c:ext>
            </c:extLst>
          </c:dPt>
          <c:cat>
            <c:strRef>
              <c:f>'Distance from HEI'!$F$19:$H$19</c:f>
              <c:strCache>
                <c:ptCount val="3"/>
                <c:pt idx="0">
                  <c:v>Short (0 - 50 km)</c:v>
                </c:pt>
                <c:pt idx="1">
                  <c:v>Medium (50 - 100 km)</c:v>
                </c:pt>
                <c:pt idx="2">
                  <c:v>High (Over 100 km)</c:v>
                </c:pt>
              </c:strCache>
            </c:strRef>
          </c:cat>
          <c:val>
            <c:numRef>
              <c:f>'Distance from HEI'!$F$22:$H$22</c:f>
              <c:numCache>
                <c:formatCode>0%</c:formatCode>
                <c:ptCount val="3"/>
                <c:pt idx="0">
                  <c:v>0.22240802675585283</c:v>
                </c:pt>
                <c:pt idx="1">
                  <c:v>0.23445006321112516</c:v>
                </c:pt>
                <c:pt idx="2">
                  <c:v>0.19961977186311788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64E0-4DBA-BC87-003D724A25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49"/>
        <c:overlap val="-7"/>
        <c:axId val="134700448"/>
        <c:axId val="134705344"/>
      </c:barChart>
      <c:catAx>
        <c:axId val="1347004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4705344"/>
        <c:crosses val="autoZero"/>
        <c:auto val="1"/>
        <c:lblAlgn val="ctr"/>
        <c:lblOffset val="100"/>
        <c:noMultiLvlLbl val="0"/>
      </c:catAx>
      <c:valAx>
        <c:axId val="134705344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47004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2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>
                <a:solidFill>
                  <a:schemeClr val="tx2">
                    <a:lumMod val="75000"/>
                  </a:schemeClr>
                </a:solidFill>
              </a:rPr>
              <a:t>Median distance travelled </a:t>
            </a:r>
            <a:r>
              <a:rPr lang="en-GB" baseline="0">
                <a:solidFill>
                  <a:schemeClr val="tx2">
                    <a:lumMod val="75000"/>
                  </a:schemeClr>
                </a:solidFill>
              </a:rPr>
              <a:t>by distance to large geography HEI (km)  </a:t>
            </a:r>
            <a:endParaRPr lang="en-GB">
              <a:solidFill>
                <a:schemeClr val="tx2">
                  <a:lumMod val="75000"/>
                </a:schemeClr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2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Geography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'Distance from HEI'!$F$19:$H$19</c:f>
              <c:strCache>
                <c:ptCount val="3"/>
                <c:pt idx="0">
                  <c:v>Short (0 - 50 km)</c:v>
                </c:pt>
                <c:pt idx="1">
                  <c:v>Medium (50 - 100 km)</c:v>
                </c:pt>
                <c:pt idx="2">
                  <c:v>High (Over 100 km)</c:v>
                </c:pt>
              </c:strCache>
            </c:strRef>
          </c:cat>
          <c:val>
            <c:numRef>
              <c:f>'Distance from HEI'!$F$23:$H$23</c:f>
              <c:numCache>
                <c:formatCode>General</c:formatCode>
                <c:ptCount val="3"/>
                <c:pt idx="0">
                  <c:v>100</c:v>
                </c:pt>
                <c:pt idx="1">
                  <c:v>140</c:v>
                </c:pt>
                <c:pt idx="2">
                  <c:v>188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2DC-474D-8420-7B19BDEC0026}"/>
            </c:ext>
          </c:extLst>
        </c:ser>
        <c:ser>
          <c:idx val="1"/>
          <c:order val="1"/>
          <c:tx>
            <c:v>Other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'Distance from HEI'!$F$19:$H$19</c:f>
              <c:strCache>
                <c:ptCount val="3"/>
                <c:pt idx="0">
                  <c:v>Short (0 - 50 km)</c:v>
                </c:pt>
                <c:pt idx="1">
                  <c:v>Medium (50 - 100 km)</c:v>
                </c:pt>
                <c:pt idx="2">
                  <c:v>High (Over 100 km)</c:v>
                </c:pt>
              </c:strCache>
            </c:strRef>
          </c:cat>
          <c:val>
            <c:numRef>
              <c:f>'Distance from HEI'!$F$29:$H$29</c:f>
              <c:numCache>
                <c:formatCode>General</c:formatCode>
                <c:ptCount val="3"/>
                <c:pt idx="0">
                  <c:v>87.7</c:v>
                </c:pt>
                <c:pt idx="1">
                  <c:v>125</c:v>
                </c:pt>
                <c:pt idx="2">
                  <c:v>170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2DC-474D-8420-7B19BDEC00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9"/>
        <c:overlap val="-7"/>
        <c:axId val="134695008"/>
        <c:axId val="134706432"/>
      </c:barChart>
      <c:catAx>
        <c:axId val="134695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4706432"/>
        <c:crosses val="autoZero"/>
        <c:auto val="1"/>
        <c:lblAlgn val="ctr"/>
        <c:lblOffset val="100"/>
        <c:noMultiLvlLbl val="0"/>
      </c:catAx>
      <c:valAx>
        <c:axId val="134706432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46950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4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1076664</xdr:colOff>
      <xdr:row>60</xdr:row>
      <xdr:rowOff>23131</xdr:rowOff>
    </xdr:from>
    <xdr:to>
      <xdr:col>4</xdr:col>
      <xdr:colOff>4708</xdr:colOff>
      <xdr:row>84</xdr:row>
      <xdr:rowOff>59131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288130</xdr:colOff>
      <xdr:row>21</xdr:row>
      <xdr:rowOff>4762</xdr:rowOff>
    </xdr:from>
    <xdr:to>
      <xdr:col>8</xdr:col>
      <xdr:colOff>371080</xdr:colOff>
      <xdr:row>45</xdr:row>
      <xdr:rowOff>40762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1209674</xdr:colOff>
      <xdr:row>21</xdr:row>
      <xdr:rowOff>14288</xdr:rowOff>
    </xdr:from>
    <xdr:to>
      <xdr:col>4</xdr:col>
      <xdr:colOff>137718</xdr:colOff>
      <xdr:row>45</xdr:row>
      <xdr:rowOff>50288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1434703</xdr:colOff>
      <xdr:row>31</xdr:row>
      <xdr:rowOff>170259</xdr:rowOff>
    </xdr:from>
    <xdr:to>
      <xdr:col>4</xdr:col>
      <xdr:colOff>362747</xdr:colOff>
      <xdr:row>56</xdr:row>
      <xdr:rowOff>15759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773906</xdr:colOff>
      <xdr:row>31</xdr:row>
      <xdr:rowOff>166688</xdr:rowOff>
    </xdr:from>
    <xdr:to>
      <xdr:col>8</xdr:col>
      <xdr:colOff>856856</xdr:colOff>
      <xdr:row>56</xdr:row>
      <xdr:rowOff>12188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1428750</xdr:colOff>
      <xdr:row>56</xdr:row>
      <xdr:rowOff>130968</xdr:rowOff>
    </xdr:from>
    <xdr:to>
      <xdr:col>4</xdr:col>
      <xdr:colOff>356794</xdr:colOff>
      <xdr:row>80</xdr:row>
      <xdr:rowOff>166968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773907</xdr:colOff>
      <xdr:row>56</xdr:row>
      <xdr:rowOff>142875</xdr:rowOff>
    </xdr:from>
    <xdr:to>
      <xdr:col>8</xdr:col>
      <xdr:colOff>856857</xdr:colOff>
      <xdr:row>80</xdr:row>
      <xdr:rowOff>178875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Custom 1">
      <a:dk1>
        <a:srgbClr val="535353"/>
      </a:dk1>
      <a:lt1>
        <a:sysClr val="window" lastClr="FFFFFF"/>
      </a:lt1>
      <a:dk2>
        <a:srgbClr val="959595"/>
      </a:dk2>
      <a:lt2>
        <a:srgbClr val="F3F3F3"/>
      </a:lt2>
      <a:accent1>
        <a:srgbClr val="E6007E"/>
      </a:accent1>
      <a:accent2>
        <a:srgbClr val="2DAAE1"/>
      </a:accent2>
      <a:accent3>
        <a:srgbClr val="96C103"/>
      </a:accent3>
      <a:accent4>
        <a:srgbClr val="EFA2CC"/>
      </a:accent4>
      <a:accent5>
        <a:srgbClr val="B1DBED"/>
      </a:accent5>
      <a:accent6>
        <a:srgbClr val="D4E2AC"/>
      </a:accent6>
      <a:hlink>
        <a:srgbClr val="E6007E"/>
      </a:hlink>
      <a:folHlink>
        <a:srgbClr val="AC005E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workbookViewId="0"/>
  </sheetViews>
  <sheetFormatPr defaultRowHeight="14.25" x14ac:dyDescent="0.45"/>
  <sheetData>
    <row r="1" spans="1:3" x14ac:dyDescent="0.45">
      <c r="A1" t="s">
        <v>55</v>
      </c>
    </row>
    <row r="2" spans="1:3" ht="409.5" x14ac:dyDescent="0.45">
      <c r="B2" t="s">
        <v>56</v>
      </c>
      <c r="C2" s="11" t="s">
        <v>57</v>
      </c>
    </row>
    <row r="3" spans="1:3" x14ac:dyDescent="0.45">
      <c r="B3" t="s">
        <v>58</v>
      </c>
      <c r="C3" t="s">
        <v>59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9"/>
  <sheetViews>
    <sheetView tabSelected="1" zoomScale="80" zoomScaleNormal="80" workbookViewId="0">
      <selection activeCell="D2" sqref="D2"/>
    </sheetView>
  </sheetViews>
  <sheetFormatPr defaultRowHeight="14.25" x14ac:dyDescent="0.45"/>
  <cols>
    <col min="1" max="1" width="43.3984375" customWidth="1"/>
    <col min="2" max="2" width="17.59765625" customWidth="1"/>
    <col min="3" max="17" width="16.73046875" customWidth="1"/>
  </cols>
  <sheetData>
    <row r="1" spans="1:17" x14ac:dyDescent="0.45">
      <c r="A1" t="s">
        <v>50</v>
      </c>
    </row>
    <row r="2" spans="1:17" x14ac:dyDescent="0.45">
      <c r="A2" t="s">
        <v>60</v>
      </c>
    </row>
    <row r="4" spans="1:17" x14ac:dyDescent="0.45">
      <c r="A4" t="s">
        <v>27</v>
      </c>
    </row>
    <row r="5" spans="1:17" x14ac:dyDescent="0.45">
      <c r="B5" t="s">
        <v>1</v>
      </c>
      <c r="C5" t="s">
        <v>2</v>
      </c>
      <c r="D5" t="s">
        <v>3</v>
      </c>
      <c r="E5" t="s">
        <v>4</v>
      </c>
      <c r="F5" t="s">
        <v>5</v>
      </c>
      <c r="G5" t="s">
        <v>6</v>
      </c>
      <c r="H5" t="s">
        <v>7</v>
      </c>
      <c r="I5" t="s">
        <v>8</v>
      </c>
      <c r="J5" t="s">
        <v>9</v>
      </c>
      <c r="K5" t="s">
        <v>10</v>
      </c>
      <c r="L5" t="s">
        <v>11</v>
      </c>
      <c r="M5" t="s">
        <v>12</v>
      </c>
      <c r="N5" t="s">
        <v>13</v>
      </c>
      <c r="O5" t="s">
        <v>14</v>
      </c>
      <c r="Q5" t="s">
        <v>51</v>
      </c>
    </row>
    <row r="6" spans="1:17" x14ac:dyDescent="0.45">
      <c r="A6" t="s">
        <v>15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Q6" s="1"/>
    </row>
    <row r="7" spans="1:17" x14ac:dyDescent="0.45">
      <c r="A7" t="s">
        <v>2</v>
      </c>
      <c r="B7" s="1"/>
      <c r="C7">
        <v>116</v>
      </c>
      <c r="D7">
        <v>48</v>
      </c>
      <c r="E7">
        <v>49</v>
      </c>
      <c r="F7" s="6" t="s">
        <v>29</v>
      </c>
      <c r="G7" s="6" t="s">
        <v>29</v>
      </c>
      <c r="H7" s="6" t="s">
        <v>29</v>
      </c>
      <c r="I7" s="6" t="s">
        <v>29</v>
      </c>
      <c r="J7" s="6" t="s">
        <v>29</v>
      </c>
      <c r="K7" s="6" t="s">
        <v>29</v>
      </c>
      <c r="L7">
        <v>17</v>
      </c>
      <c r="M7" s="6" t="s">
        <v>29</v>
      </c>
      <c r="N7" s="6" t="s">
        <v>29</v>
      </c>
      <c r="O7">
        <f t="shared" ref="O7:O15" si="0">SUM(C7:N7)</f>
        <v>230</v>
      </c>
      <c r="Q7">
        <f>C7</f>
        <v>116</v>
      </c>
    </row>
    <row r="8" spans="1:17" x14ac:dyDescent="0.45">
      <c r="A8" t="s">
        <v>3</v>
      </c>
      <c r="B8" s="1"/>
      <c r="C8">
        <v>63</v>
      </c>
      <c r="D8">
        <v>290</v>
      </c>
      <c r="E8">
        <v>133</v>
      </c>
      <c r="F8">
        <v>39</v>
      </c>
      <c r="G8">
        <v>34</v>
      </c>
      <c r="H8" s="6" t="s">
        <v>29</v>
      </c>
      <c r="I8">
        <v>17</v>
      </c>
      <c r="J8" s="6" t="s">
        <v>29</v>
      </c>
      <c r="K8">
        <v>20</v>
      </c>
      <c r="L8">
        <v>20</v>
      </c>
      <c r="M8">
        <v>49</v>
      </c>
      <c r="N8" s="6" t="s">
        <v>29</v>
      </c>
      <c r="O8">
        <f t="shared" si="0"/>
        <v>665</v>
      </c>
      <c r="Q8">
        <f>D8</f>
        <v>290</v>
      </c>
    </row>
    <row r="9" spans="1:17" x14ac:dyDescent="0.45">
      <c r="A9" t="s">
        <v>4</v>
      </c>
      <c r="B9" s="1"/>
      <c r="C9">
        <v>84</v>
      </c>
      <c r="D9">
        <v>141</v>
      </c>
      <c r="E9">
        <v>177</v>
      </c>
      <c r="F9" s="6" t="s">
        <v>31</v>
      </c>
      <c r="G9">
        <v>26</v>
      </c>
      <c r="H9" s="6" t="s">
        <v>29</v>
      </c>
      <c r="I9" s="6" t="s">
        <v>29</v>
      </c>
      <c r="J9">
        <v>15</v>
      </c>
      <c r="K9" s="6" t="s">
        <v>29</v>
      </c>
      <c r="L9">
        <v>16</v>
      </c>
      <c r="M9">
        <v>17</v>
      </c>
      <c r="N9" s="6" t="s">
        <v>29</v>
      </c>
      <c r="O9">
        <f t="shared" si="0"/>
        <v>476</v>
      </c>
      <c r="Q9">
        <f>E9</f>
        <v>177</v>
      </c>
    </row>
    <row r="10" spans="1:17" x14ac:dyDescent="0.45">
      <c r="A10" t="s">
        <v>5</v>
      </c>
      <c r="B10" s="1"/>
      <c r="C10">
        <v>53</v>
      </c>
      <c r="D10">
        <v>57</v>
      </c>
      <c r="E10">
        <v>114</v>
      </c>
      <c r="F10">
        <v>84</v>
      </c>
      <c r="G10" s="6" t="s">
        <v>30</v>
      </c>
      <c r="H10">
        <v>11</v>
      </c>
      <c r="I10">
        <v>11</v>
      </c>
      <c r="J10">
        <v>24</v>
      </c>
      <c r="K10">
        <v>28</v>
      </c>
      <c r="L10" s="6" t="s">
        <v>29</v>
      </c>
      <c r="M10" s="6" t="s">
        <v>32</v>
      </c>
      <c r="N10" s="6" t="s">
        <v>29</v>
      </c>
      <c r="O10">
        <f t="shared" si="0"/>
        <v>382</v>
      </c>
      <c r="Q10">
        <f>F10</f>
        <v>84</v>
      </c>
    </row>
    <row r="11" spans="1:17" x14ac:dyDescent="0.45">
      <c r="A11" t="s">
        <v>6</v>
      </c>
      <c r="B11" s="1"/>
      <c r="C11">
        <v>21</v>
      </c>
      <c r="D11">
        <v>99</v>
      </c>
      <c r="E11">
        <v>57</v>
      </c>
      <c r="F11">
        <v>66</v>
      </c>
      <c r="G11">
        <v>118</v>
      </c>
      <c r="H11" s="6" t="s">
        <v>29</v>
      </c>
      <c r="I11">
        <v>13</v>
      </c>
      <c r="J11">
        <v>36</v>
      </c>
      <c r="K11">
        <v>65</v>
      </c>
      <c r="L11" s="6" t="s">
        <v>29</v>
      </c>
      <c r="M11">
        <v>71</v>
      </c>
      <c r="N11" s="6" t="s">
        <v>29</v>
      </c>
      <c r="O11">
        <f t="shared" si="0"/>
        <v>546</v>
      </c>
      <c r="Q11">
        <f>G11</f>
        <v>118</v>
      </c>
    </row>
    <row r="12" spans="1:17" x14ac:dyDescent="0.45">
      <c r="A12" t="s">
        <v>7</v>
      </c>
      <c r="B12" s="1"/>
      <c r="C12">
        <v>47</v>
      </c>
      <c r="D12">
        <v>64</v>
      </c>
      <c r="E12">
        <v>106</v>
      </c>
      <c r="F12">
        <v>110</v>
      </c>
      <c r="G12">
        <v>72</v>
      </c>
      <c r="H12">
        <v>79</v>
      </c>
      <c r="I12">
        <v>53</v>
      </c>
      <c r="J12">
        <v>166</v>
      </c>
      <c r="K12">
        <v>78</v>
      </c>
      <c r="L12">
        <v>12</v>
      </c>
      <c r="M12">
        <v>30</v>
      </c>
      <c r="N12" s="6" t="s">
        <v>29</v>
      </c>
      <c r="O12">
        <f t="shared" si="0"/>
        <v>817</v>
      </c>
      <c r="Q12">
        <f>H12</f>
        <v>79</v>
      </c>
    </row>
    <row r="13" spans="1:17" x14ac:dyDescent="0.45">
      <c r="A13" t="s">
        <v>8</v>
      </c>
      <c r="B13" s="1"/>
      <c r="C13">
        <v>49</v>
      </c>
      <c r="D13">
        <v>77</v>
      </c>
      <c r="E13">
        <v>92</v>
      </c>
      <c r="F13">
        <v>109</v>
      </c>
      <c r="G13">
        <v>42</v>
      </c>
      <c r="H13">
        <v>72</v>
      </c>
      <c r="I13">
        <v>177</v>
      </c>
      <c r="J13">
        <v>228</v>
      </c>
      <c r="K13">
        <v>108</v>
      </c>
      <c r="L13">
        <v>29</v>
      </c>
      <c r="M13">
        <v>28</v>
      </c>
      <c r="N13" s="6" t="s">
        <v>29</v>
      </c>
      <c r="O13">
        <f t="shared" si="0"/>
        <v>1011</v>
      </c>
      <c r="Q13">
        <f>I13</f>
        <v>177</v>
      </c>
    </row>
    <row r="14" spans="1:17" x14ac:dyDescent="0.45">
      <c r="A14" t="s">
        <v>9</v>
      </c>
      <c r="B14" s="1"/>
      <c r="C14">
        <v>86</v>
      </c>
      <c r="D14">
        <v>75</v>
      </c>
      <c r="E14">
        <v>96</v>
      </c>
      <c r="F14">
        <v>100</v>
      </c>
      <c r="G14">
        <v>75</v>
      </c>
      <c r="H14">
        <v>53</v>
      </c>
      <c r="I14">
        <v>90</v>
      </c>
      <c r="J14">
        <v>404</v>
      </c>
      <c r="K14">
        <v>208</v>
      </c>
      <c r="L14">
        <v>24</v>
      </c>
      <c r="M14">
        <v>106</v>
      </c>
      <c r="N14" s="6" t="s">
        <v>29</v>
      </c>
      <c r="O14">
        <f t="shared" si="0"/>
        <v>1317</v>
      </c>
      <c r="Q14">
        <f>J14</f>
        <v>404</v>
      </c>
    </row>
    <row r="15" spans="1:17" x14ac:dyDescent="0.45">
      <c r="A15" t="s">
        <v>10</v>
      </c>
      <c r="B15" s="1"/>
      <c r="C15">
        <v>32</v>
      </c>
      <c r="D15">
        <v>65</v>
      </c>
      <c r="E15">
        <v>33</v>
      </c>
      <c r="F15">
        <v>36</v>
      </c>
      <c r="G15">
        <v>44</v>
      </c>
      <c r="H15">
        <v>20</v>
      </c>
      <c r="I15">
        <v>35</v>
      </c>
      <c r="J15">
        <v>131</v>
      </c>
      <c r="K15">
        <v>220</v>
      </c>
      <c r="L15">
        <v>13</v>
      </c>
      <c r="M15">
        <v>128</v>
      </c>
      <c r="N15" s="6" t="s">
        <v>29</v>
      </c>
      <c r="O15">
        <f t="shared" si="0"/>
        <v>757</v>
      </c>
      <c r="Q15">
        <f>K15</f>
        <v>220</v>
      </c>
    </row>
    <row r="16" spans="1:17" x14ac:dyDescent="0.45">
      <c r="A16" t="s">
        <v>14</v>
      </c>
      <c r="B16" s="1"/>
      <c r="C16">
        <f>SUM(C7:C15)</f>
        <v>551</v>
      </c>
      <c r="D16">
        <f t="shared" ref="D16:O16" si="1">SUM(D7:D15)</f>
        <v>916</v>
      </c>
      <c r="E16">
        <f t="shared" si="1"/>
        <v>857</v>
      </c>
      <c r="F16">
        <f t="shared" si="1"/>
        <v>544</v>
      </c>
      <c r="G16">
        <f t="shared" si="1"/>
        <v>411</v>
      </c>
      <c r="H16">
        <f t="shared" si="1"/>
        <v>235</v>
      </c>
      <c r="I16">
        <f t="shared" si="1"/>
        <v>396</v>
      </c>
      <c r="J16">
        <f t="shared" si="1"/>
        <v>1004</v>
      </c>
      <c r="K16">
        <f t="shared" si="1"/>
        <v>727</v>
      </c>
      <c r="L16">
        <f t="shared" si="1"/>
        <v>131</v>
      </c>
      <c r="M16">
        <f t="shared" si="1"/>
        <v>429</v>
      </c>
      <c r="N16" s="6" t="s">
        <v>29</v>
      </c>
      <c r="O16">
        <f t="shared" si="1"/>
        <v>6201</v>
      </c>
      <c r="Q16">
        <f>SUM(Q7:Q15)</f>
        <v>1665</v>
      </c>
    </row>
    <row r="17" spans="1:17" x14ac:dyDescent="0.45">
      <c r="B17" s="2"/>
    </row>
    <row r="18" spans="1:17" x14ac:dyDescent="0.45">
      <c r="A18" t="s">
        <v>28</v>
      </c>
    </row>
    <row r="19" spans="1:17" x14ac:dyDescent="0.45">
      <c r="B19" t="s">
        <v>1</v>
      </c>
      <c r="C19" t="s">
        <v>2</v>
      </c>
      <c r="D19" t="s">
        <v>3</v>
      </c>
      <c r="E19" t="s">
        <v>4</v>
      </c>
      <c r="F19" t="s">
        <v>5</v>
      </c>
      <c r="G19" t="s">
        <v>6</v>
      </c>
      <c r="H19" t="s">
        <v>7</v>
      </c>
      <c r="I19" t="s">
        <v>8</v>
      </c>
      <c r="J19" t="s">
        <v>9</v>
      </c>
      <c r="K19" t="s">
        <v>10</v>
      </c>
      <c r="L19" t="s">
        <v>11</v>
      </c>
      <c r="M19" t="s">
        <v>12</v>
      </c>
      <c r="N19" t="s">
        <v>13</v>
      </c>
      <c r="O19" t="s">
        <v>14</v>
      </c>
      <c r="Q19" t="s">
        <v>52</v>
      </c>
    </row>
    <row r="20" spans="1:17" x14ac:dyDescent="0.45">
      <c r="A20" t="s">
        <v>15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Q20" s="1"/>
    </row>
    <row r="21" spans="1:17" x14ac:dyDescent="0.45">
      <c r="A21" t="s">
        <v>2</v>
      </c>
      <c r="B21" s="1"/>
      <c r="C21" s="3">
        <f t="shared" ref="C21:C30" si="2">C7/O7</f>
        <v>0.5043478260869565</v>
      </c>
      <c r="D21" s="4">
        <f t="shared" ref="D21:D30" si="3">D7/O7</f>
        <v>0.20869565217391303</v>
      </c>
      <c r="E21" s="4">
        <f t="shared" ref="E21:E30" si="4">E7/O7</f>
        <v>0.21304347826086956</v>
      </c>
      <c r="F21" s="4" t="s">
        <v>54</v>
      </c>
      <c r="G21" s="4" t="s">
        <v>54</v>
      </c>
      <c r="H21" s="4" t="s">
        <v>54</v>
      </c>
      <c r="I21" s="4" t="s">
        <v>54</v>
      </c>
      <c r="J21" s="4" t="s">
        <v>54</v>
      </c>
      <c r="K21" s="4" t="s">
        <v>54</v>
      </c>
      <c r="L21" s="4">
        <f t="shared" ref="L21:L30" si="5">L7/O7</f>
        <v>7.3913043478260873E-2</v>
      </c>
      <c r="M21" s="4" t="s">
        <v>54</v>
      </c>
      <c r="N21" s="4" t="s">
        <v>54</v>
      </c>
      <c r="O21" s="4">
        <f>O7/O7</f>
        <v>1</v>
      </c>
      <c r="Q21" s="5">
        <f t="shared" ref="Q21:Q30" si="6">1-(Q7/O7)</f>
        <v>0.4956521739130435</v>
      </c>
    </row>
    <row r="22" spans="1:17" x14ac:dyDescent="0.45">
      <c r="A22" t="s">
        <v>3</v>
      </c>
      <c r="B22" s="1"/>
      <c r="C22" s="4">
        <f t="shared" si="2"/>
        <v>9.4736842105263161E-2</v>
      </c>
      <c r="D22" s="3">
        <f t="shared" si="3"/>
        <v>0.43609022556390975</v>
      </c>
      <c r="E22" s="4">
        <f t="shared" si="4"/>
        <v>0.2</v>
      </c>
      <c r="F22" s="4">
        <f t="shared" ref="F22:F30" si="7">F8/O8</f>
        <v>5.8646616541353384E-2</v>
      </c>
      <c r="G22" s="4">
        <f t="shared" ref="G22:G30" si="8">G8/O8</f>
        <v>5.1127819548872182E-2</v>
      </c>
      <c r="H22" s="4" t="s">
        <v>54</v>
      </c>
      <c r="I22" s="4">
        <f t="shared" ref="I22:I30" si="9">I8/O8</f>
        <v>2.5563909774436091E-2</v>
      </c>
      <c r="J22" s="4" t="s">
        <v>54</v>
      </c>
      <c r="K22" s="4">
        <f t="shared" ref="K22:K30" si="10">K8/O8</f>
        <v>3.007518796992481E-2</v>
      </c>
      <c r="L22" s="4">
        <f t="shared" si="5"/>
        <v>3.007518796992481E-2</v>
      </c>
      <c r="M22" s="4">
        <f t="shared" ref="M22:M30" si="11">M8/O8</f>
        <v>7.3684210526315783E-2</v>
      </c>
      <c r="N22" s="4" t="s">
        <v>54</v>
      </c>
      <c r="O22" s="4">
        <f t="shared" ref="O22:O30" si="12">O8/O8</f>
        <v>1</v>
      </c>
      <c r="Q22" s="5">
        <f t="shared" si="6"/>
        <v>0.56390977443609025</v>
      </c>
    </row>
    <row r="23" spans="1:17" x14ac:dyDescent="0.45">
      <c r="A23" t="s">
        <v>4</v>
      </c>
      <c r="B23" s="1"/>
      <c r="C23" s="4">
        <f t="shared" si="2"/>
        <v>0.17647058823529413</v>
      </c>
      <c r="D23" s="4">
        <f t="shared" si="3"/>
        <v>0.29621848739495799</v>
      </c>
      <c r="E23" s="3">
        <f t="shared" si="4"/>
        <v>0.37184873949579833</v>
      </c>
      <c r="F23" s="4" t="s">
        <v>54</v>
      </c>
      <c r="G23" s="4">
        <f t="shared" si="8"/>
        <v>5.4621848739495799E-2</v>
      </c>
      <c r="H23" s="4" t="s">
        <v>54</v>
      </c>
      <c r="I23" s="4" t="s">
        <v>54</v>
      </c>
      <c r="J23" s="4">
        <f t="shared" ref="J23:J30" si="13">J9/O9</f>
        <v>3.1512605042016806E-2</v>
      </c>
      <c r="K23" s="4" t="s">
        <v>54</v>
      </c>
      <c r="L23" s="4">
        <f t="shared" si="5"/>
        <v>3.3613445378151259E-2</v>
      </c>
      <c r="M23" s="4">
        <f t="shared" si="11"/>
        <v>3.5714285714285712E-2</v>
      </c>
      <c r="N23" s="4" t="s">
        <v>54</v>
      </c>
      <c r="O23" s="4">
        <f t="shared" si="12"/>
        <v>1</v>
      </c>
      <c r="Q23" s="5">
        <f t="shared" si="6"/>
        <v>0.62815126050420167</v>
      </c>
    </row>
    <row r="24" spans="1:17" x14ac:dyDescent="0.45">
      <c r="A24" t="s">
        <v>5</v>
      </c>
      <c r="B24" s="1"/>
      <c r="C24" s="4">
        <f t="shared" si="2"/>
        <v>0.13874345549738221</v>
      </c>
      <c r="D24" s="4">
        <f t="shared" si="3"/>
        <v>0.14921465968586387</v>
      </c>
      <c r="E24" s="4">
        <f t="shared" si="4"/>
        <v>0.29842931937172773</v>
      </c>
      <c r="F24" s="3">
        <f t="shared" si="7"/>
        <v>0.21989528795811519</v>
      </c>
      <c r="G24" s="4" t="s">
        <v>54</v>
      </c>
      <c r="H24" s="4">
        <f t="shared" ref="H24:H30" si="14">H10/O10</f>
        <v>2.8795811518324606E-2</v>
      </c>
      <c r="I24" s="4">
        <f t="shared" si="9"/>
        <v>2.8795811518324606E-2</v>
      </c>
      <c r="J24" s="4">
        <f t="shared" si="13"/>
        <v>6.2827225130890049E-2</v>
      </c>
      <c r="K24" s="4">
        <f t="shared" si="10"/>
        <v>7.3298429319371722E-2</v>
      </c>
      <c r="L24" s="4" t="s">
        <v>54</v>
      </c>
      <c r="M24" s="4" t="s">
        <v>54</v>
      </c>
      <c r="N24" s="4" t="s">
        <v>54</v>
      </c>
      <c r="O24" s="4">
        <f t="shared" si="12"/>
        <v>1</v>
      </c>
      <c r="Q24" s="5">
        <f t="shared" si="6"/>
        <v>0.78010471204188481</v>
      </c>
    </row>
    <row r="25" spans="1:17" x14ac:dyDescent="0.45">
      <c r="A25" t="s">
        <v>6</v>
      </c>
      <c r="B25" s="1"/>
      <c r="C25" s="4">
        <f t="shared" si="2"/>
        <v>3.8461538461538464E-2</v>
      </c>
      <c r="D25" s="4">
        <f t="shared" si="3"/>
        <v>0.18131868131868131</v>
      </c>
      <c r="E25" s="4">
        <f t="shared" si="4"/>
        <v>0.1043956043956044</v>
      </c>
      <c r="F25" s="4">
        <f t="shared" si="7"/>
        <v>0.12087912087912088</v>
      </c>
      <c r="G25" s="3">
        <f t="shared" si="8"/>
        <v>0.21611721611721613</v>
      </c>
      <c r="H25" s="4" t="s">
        <v>54</v>
      </c>
      <c r="I25" s="4">
        <f t="shared" si="9"/>
        <v>2.3809523809523808E-2</v>
      </c>
      <c r="J25" s="4">
        <f t="shared" si="13"/>
        <v>6.5934065934065936E-2</v>
      </c>
      <c r="K25" s="4">
        <f t="shared" si="10"/>
        <v>0.11904761904761904</v>
      </c>
      <c r="L25" s="4" t="s">
        <v>54</v>
      </c>
      <c r="M25" s="4">
        <f t="shared" si="11"/>
        <v>0.13003663003663005</v>
      </c>
      <c r="N25" s="4" t="s">
        <v>54</v>
      </c>
      <c r="O25" s="4">
        <f t="shared" si="12"/>
        <v>1</v>
      </c>
      <c r="Q25" s="5">
        <f t="shared" si="6"/>
        <v>0.78388278388278387</v>
      </c>
    </row>
    <row r="26" spans="1:17" x14ac:dyDescent="0.45">
      <c r="A26" t="s">
        <v>7</v>
      </c>
      <c r="B26" s="1"/>
      <c r="C26" s="4">
        <f t="shared" si="2"/>
        <v>5.7527539779681759E-2</v>
      </c>
      <c r="D26" s="4">
        <f t="shared" si="3"/>
        <v>7.8335373317013457E-2</v>
      </c>
      <c r="E26" s="4">
        <f t="shared" si="4"/>
        <v>0.12974296205630356</v>
      </c>
      <c r="F26" s="4">
        <f t="shared" si="7"/>
        <v>0.1346389228886169</v>
      </c>
      <c r="G26" s="4">
        <f t="shared" si="8"/>
        <v>8.8127294981640153E-2</v>
      </c>
      <c r="H26" s="3">
        <f t="shared" si="14"/>
        <v>9.6695226438188495E-2</v>
      </c>
      <c r="I26" s="4">
        <f t="shared" si="9"/>
        <v>6.4871481028151781E-2</v>
      </c>
      <c r="J26" s="4">
        <f t="shared" si="13"/>
        <v>0.20318237454100369</v>
      </c>
      <c r="K26" s="4">
        <f t="shared" si="10"/>
        <v>9.5471236230110154E-2</v>
      </c>
      <c r="L26" s="4">
        <f t="shared" si="5"/>
        <v>1.4687882496940025E-2</v>
      </c>
      <c r="M26" s="4">
        <f t="shared" si="11"/>
        <v>3.6719706242350061E-2</v>
      </c>
      <c r="N26" s="4" t="s">
        <v>54</v>
      </c>
      <c r="O26" s="4">
        <f t="shared" si="12"/>
        <v>1</v>
      </c>
      <c r="Q26" s="5">
        <f t="shared" si="6"/>
        <v>0.90330477356181149</v>
      </c>
    </row>
    <row r="27" spans="1:17" x14ac:dyDescent="0.45">
      <c r="A27" t="s">
        <v>8</v>
      </c>
      <c r="B27" s="1"/>
      <c r="C27" s="4">
        <f t="shared" si="2"/>
        <v>4.8466864490603362E-2</v>
      </c>
      <c r="D27" s="4">
        <f t="shared" si="3"/>
        <v>7.6162215628091001E-2</v>
      </c>
      <c r="E27" s="4">
        <f t="shared" si="4"/>
        <v>9.0999010880316519E-2</v>
      </c>
      <c r="F27" s="4">
        <f t="shared" si="7"/>
        <v>0.10781404549950543</v>
      </c>
      <c r="G27" s="4">
        <f t="shared" si="8"/>
        <v>4.1543026706231452E-2</v>
      </c>
      <c r="H27" s="4">
        <f t="shared" si="14"/>
        <v>7.1216617210682495E-2</v>
      </c>
      <c r="I27" s="3">
        <f t="shared" si="9"/>
        <v>0.17507418397626112</v>
      </c>
      <c r="J27" s="4">
        <f t="shared" si="13"/>
        <v>0.22551928783382788</v>
      </c>
      <c r="K27" s="4">
        <f t="shared" si="10"/>
        <v>0.10682492581602374</v>
      </c>
      <c r="L27" s="4">
        <f t="shared" si="5"/>
        <v>2.8684470820969338E-2</v>
      </c>
      <c r="M27" s="4">
        <f t="shared" si="11"/>
        <v>2.7695351137487636E-2</v>
      </c>
      <c r="N27" s="4" t="s">
        <v>54</v>
      </c>
      <c r="O27" s="4">
        <f t="shared" si="12"/>
        <v>1</v>
      </c>
      <c r="Q27" s="5">
        <f t="shared" si="6"/>
        <v>0.82492581602373893</v>
      </c>
    </row>
    <row r="28" spans="1:17" x14ac:dyDescent="0.45">
      <c r="A28" t="s">
        <v>9</v>
      </c>
      <c r="B28" s="1"/>
      <c r="C28" s="4">
        <f t="shared" si="2"/>
        <v>6.5299924069855728E-2</v>
      </c>
      <c r="D28" s="4">
        <f t="shared" si="3"/>
        <v>5.6947608200455579E-2</v>
      </c>
      <c r="E28" s="4">
        <f t="shared" si="4"/>
        <v>7.289293849658314E-2</v>
      </c>
      <c r="F28" s="4">
        <f t="shared" si="7"/>
        <v>7.5930144267274111E-2</v>
      </c>
      <c r="G28" s="4">
        <f t="shared" si="8"/>
        <v>5.6947608200455579E-2</v>
      </c>
      <c r="H28" s="4">
        <f t="shared" si="14"/>
        <v>4.0242976461655276E-2</v>
      </c>
      <c r="I28" s="4">
        <f t="shared" si="9"/>
        <v>6.8337129840546698E-2</v>
      </c>
      <c r="J28" s="3">
        <f t="shared" si="13"/>
        <v>0.30675778283978739</v>
      </c>
      <c r="K28" s="4">
        <f t="shared" si="10"/>
        <v>0.15793470007593013</v>
      </c>
      <c r="L28" s="4">
        <f t="shared" si="5"/>
        <v>1.8223234624145785E-2</v>
      </c>
      <c r="M28" s="4">
        <f t="shared" si="11"/>
        <v>8.0485952923310553E-2</v>
      </c>
      <c r="N28" s="4" t="s">
        <v>54</v>
      </c>
      <c r="O28" s="4">
        <f t="shared" si="12"/>
        <v>1</v>
      </c>
      <c r="Q28" s="10">
        <f t="shared" si="6"/>
        <v>0.69324221716021261</v>
      </c>
    </row>
    <row r="29" spans="1:17" x14ac:dyDescent="0.45">
      <c r="A29" t="s">
        <v>10</v>
      </c>
      <c r="B29" s="1"/>
      <c r="C29" s="4">
        <f t="shared" si="2"/>
        <v>4.2272126816380449E-2</v>
      </c>
      <c r="D29" s="4">
        <f t="shared" si="3"/>
        <v>8.5865257595772793E-2</v>
      </c>
      <c r="E29" s="4">
        <f t="shared" si="4"/>
        <v>4.3593130779392336E-2</v>
      </c>
      <c r="F29" s="4">
        <f t="shared" si="7"/>
        <v>4.7556142668428003E-2</v>
      </c>
      <c r="G29" s="4">
        <f t="shared" si="8"/>
        <v>5.8124174372523117E-2</v>
      </c>
      <c r="H29" s="4">
        <f t="shared" si="14"/>
        <v>2.6420079260237782E-2</v>
      </c>
      <c r="I29" s="4">
        <f t="shared" si="9"/>
        <v>4.6235138705416116E-2</v>
      </c>
      <c r="J29" s="4">
        <f t="shared" si="13"/>
        <v>0.17305151915455746</v>
      </c>
      <c r="K29" s="3">
        <f t="shared" si="10"/>
        <v>0.29062087186261559</v>
      </c>
      <c r="L29" s="4">
        <f t="shared" si="5"/>
        <v>1.7173051519154558E-2</v>
      </c>
      <c r="M29" s="4">
        <f t="shared" si="11"/>
        <v>0.1690885072655218</v>
      </c>
      <c r="N29" s="4" t="s">
        <v>54</v>
      </c>
      <c r="O29" s="4">
        <f t="shared" si="12"/>
        <v>1</v>
      </c>
      <c r="Q29" s="5">
        <f t="shared" si="6"/>
        <v>0.70937912813738446</v>
      </c>
    </row>
    <row r="30" spans="1:17" x14ac:dyDescent="0.45">
      <c r="A30" t="s">
        <v>14</v>
      </c>
      <c r="B30" s="1"/>
      <c r="C30" s="4">
        <f t="shared" si="2"/>
        <v>8.8856636026447347E-2</v>
      </c>
      <c r="D30" s="4">
        <f t="shared" si="3"/>
        <v>0.14771810998226093</v>
      </c>
      <c r="E30" s="4">
        <f t="shared" si="4"/>
        <v>0.13820351556200614</v>
      </c>
      <c r="F30" s="4">
        <f t="shared" si="7"/>
        <v>8.7727785840993389E-2</v>
      </c>
      <c r="G30" s="4">
        <f t="shared" si="8"/>
        <v>6.6279632317368165E-2</v>
      </c>
      <c r="H30" s="4">
        <f t="shared" si="14"/>
        <v>3.7897113368811484E-2</v>
      </c>
      <c r="I30" s="4">
        <f t="shared" si="9"/>
        <v>6.3860667634252535E-2</v>
      </c>
      <c r="J30" s="4">
        <f t="shared" si="13"/>
        <v>0.16190936945653928</v>
      </c>
      <c r="K30" s="4">
        <f t="shared" si="10"/>
        <v>0.11723915497500403</v>
      </c>
      <c r="L30" s="4">
        <f t="shared" si="5"/>
        <v>2.1125624899209806E-2</v>
      </c>
      <c r="M30" s="4">
        <f t="shared" si="11"/>
        <v>6.9182389937106917E-2</v>
      </c>
      <c r="N30" s="4" t="s">
        <v>54</v>
      </c>
      <c r="O30" s="5">
        <f t="shared" si="12"/>
        <v>1</v>
      </c>
      <c r="Q30" s="5">
        <f t="shared" si="6"/>
        <v>0.7314949201741654</v>
      </c>
    </row>
    <row r="32" spans="1:17" x14ac:dyDescent="0.45">
      <c r="A32" t="s">
        <v>0</v>
      </c>
    </row>
    <row r="33" spans="1:17" x14ac:dyDescent="0.45">
      <c r="B33" t="s">
        <v>1</v>
      </c>
      <c r="C33" t="s">
        <v>2</v>
      </c>
      <c r="D33" t="s">
        <v>3</v>
      </c>
      <c r="E33" t="s">
        <v>4</v>
      </c>
      <c r="F33" t="s">
        <v>5</v>
      </c>
      <c r="G33" t="s">
        <v>6</v>
      </c>
      <c r="H33" t="s">
        <v>7</v>
      </c>
      <c r="I33" t="s">
        <v>8</v>
      </c>
      <c r="J33" t="s">
        <v>9</v>
      </c>
      <c r="K33" t="s">
        <v>10</v>
      </c>
      <c r="L33" t="s">
        <v>11</v>
      </c>
      <c r="M33" t="s">
        <v>12</v>
      </c>
      <c r="N33" t="s">
        <v>13</v>
      </c>
      <c r="O33" t="s">
        <v>14</v>
      </c>
      <c r="Q33" t="s">
        <v>51</v>
      </c>
    </row>
    <row r="34" spans="1:17" x14ac:dyDescent="0.45">
      <c r="A34" t="s">
        <v>15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Q34" s="1"/>
    </row>
    <row r="35" spans="1:17" x14ac:dyDescent="0.45">
      <c r="A35" t="s">
        <v>2</v>
      </c>
      <c r="B35" s="1"/>
      <c r="C35">
        <v>497</v>
      </c>
      <c r="D35">
        <v>147</v>
      </c>
      <c r="E35">
        <v>242</v>
      </c>
      <c r="F35">
        <v>65</v>
      </c>
      <c r="G35">
        <v>28</v>
      </c>
      <c r="H35">
        <v>17</v>
      </c>
      <c r="I35">
        <v>33</v>
      </c>
      <c r="J35">
        <v>22</v>
      </c>
      <c r="K35">
        <v>19</v>
      </c>
      <c r="L35">
        <v>63</v>
      </c>
      <c r="M35">
        <v>11</v>
      </c>
      <c r="N35" s="6" t="s">
        <v>29</v>
      </c>
      <c r="O35">
        <f t="shared" ref="O35:O43" si="15">SUM(C35:N35)</f>
        <v>1144</v>
      </c>
      <c r="Q35">
        <f>C35</f>
        <v>497</v>
      </c>
    </row>
    <row r="36" spans="1:17" x14ac:dyDescent="0.45">
      <c r="A36" t="s">
        <v>3</v>
      </c>
      <c r="B36" s="1"/>
      <c r="C36">
        <v>243</v>
      </c>
      <c r="D36">
        <v>1207</v>
      </c>
      <c r="E36">
        <v>590</v>
      </c>
      <c r="F36">
        <v>197</v>
      </c>
      <c r="G36">
        <v>175</v>
      </c>
      <c r="H36">
        <v>35</v>
      </c>
      <c r="I36">
        <v>100</v>
      </c>
      <c r="J36">
        <v>111</v>
      </c>
      <c r="K36">
        <v>92</v>
      </c>
      <c r="L36">
        <v>93</v>
      </c>
      <c r="M36">
        <v>143</v>
      </c>
      <c r="N36" s="6" t="s">
        <v>29</v>
      </c>
      <c r="O36">
        <f t="shared" si="15"/>
        <v>2986</v>
      </c>
      <c r="Q36">
        <f>D36</f>
        <v>1207</v>
      </c>
    </row>
    <row r="37" spans="1:17" x14ac:dyDescent="0.45">
      <c r="A37" t="s">
        <v>4</v>
      </c>
      <c r="B37" s="1"/>
      <c r="C37">
        <v>302</v>
      </c>
      <c r="D37">
        <v>399</v>
      </c>
      <c r="E37">
        <v>902</v>
      </c>
      <c r="F37">
        <v>230</v>
      </c>
      <c r="G37">
        <v>118</v>
      </c>
      <c r="H37">
        <v>37</v>
      </c>
      <c r="I37">
        <v>68</v>
      </c>
      <c r="J37">
        <v>93</v>
      </c>
      <c r="K37">
        <v>48</v>
      </c>
      <c r="L37">
        <v>56</v>
      </c>
      <c r="M37">
        <v>45</v>
      </c>
      <c r="N37" s="6" t="s">
        <v>29</v>
      </c>
      <c r="O37">
        <f t="shared" si="15"/>
        <v>2298</v>
      </c>
      <c r="Q37">
        <f>E37</f>
        <v>902</v>
      </c>
    </row>
    <row r="38" spans="1:17" x14ac:dyDescent="0.45">
      <c r="A38" t="s">
        <v>5</v>
      </c>
      <c r="B38" s="1"/>
      <c r="C38">
        <v>159</v>
      </c>
      <c r="D38">
        <v>214</v>
      </c>
      <c r="E38">
        <v>451</v>
      </c>
      <c r="F38">
        <v>595</v>
      </c>
      <c r="G38">
        <v>222</v>
      </c>
      <c r="H38">
        <v>89</v>
      </c>
      <c r="I38">
        <v>75</v>
      </c>
      <c r="J38">
        <v>146</v>
      </c>
      <c r="K38">
        <v>141</v>
      </c>
      <c r="L38">
        <v>29</v>
      </c>
      <c r="M38">
        <v>58</v>
      </c>
      <c r="N38" s="6" t="s">
        <v>29</v>
      </c>
      <c r="O38">
        <f t="shared" si="15"/>
        <v>2179</v>
      </c>
      <c r="Q38">
        <f>F38</f>
        <v>595</v>
      </c>
    </row>
    <row r="39" spans="1:17" x14ac:dyDescent="0.45">
      <c r="A39" t="s">
        <v>6</v>
      </c>
      <c r="B39" s="1"/>
      <c r="C39">
        <v>67</v>
      </c>
      <c r="D39">
        <v>353</v>
      </c>
      <c r="E39">
        <v>256</v>
      </c>
      <c r="F39">
        <v>375</v>
      </c>
      <c r="G39">
        <v>736</v>
      </c>
      <c r="H39">
        <v>51</v>
      </c>
      <c r="I39">
        <v>90</v>
      </c>
      <c r="J39">
        <v>182</v>
      </c>
      <c r="K39">
        <v>263</v>
      </c>
      <c r="L39">
        <v>38</v>
      </c>
      <c r="M39">
        <v>227</v>
      </c>
      <c r="N39" s="6" t="s">
        <v>29</v>
      </c>
      <c r="O39">
        <f t="shared" si="15"/>
        <v>2638</v>
      </c>
      <c r="Q39">
        <f>G39</f>
        <v>736</v>
      </c>
    </row>
    <row r="40" spans="1:17" x14ac:dyDescent="0.45">
      <c r="A40" t="s">
        <v>7</v>
      </c>
      <c r="B40" s="1"/>
      <c r="C40">
        <v>151</v>
      </c>
      <c r="D40">
        <v>216</v>
      </c>
      <c r="E40">
        <v>394</v>
      </c>
      <c r="F40">
        <v>585</v>
      </c>
      <c r="G40">
        <v>289</v>
      </c>
      <c r="H40">
        <v>468</v>
      </c>
      <c r="I40">
        <v>278</v>
      </c>
      <c r="J40">
        <v>708</v>
      </c>
      <c r="K40">
        <v>384</v>
      </c>
      <c r="L40">
        <v>62</v>
      </c>
      <c r="M40">
        <v>84</v>
      </c>
      <c r="N40" s="6" t="s">
        <v>29</v>
      </c>
      <c r="O40">
        <f t="shared" si="15"/>
        <v>3619</v>
      </c>
      <c r="Q40">
        <f>H40</f>
        <v>468</v>
      </c>
    </row>
    <row r="41" spans="1:17" x14ac:dyDescent="0.45">
      <c r="A41" t="s">
        <v>8</v>
      </c>
      <c r="B41" s="1"/>
      <c r="C41">
        <v>143</v>
      </c>
      <c r="D41">
        <v>226</v>
      </c>
      <c r="E41">
        <v>270</v>
      </c>
      <c r="F41">
        <v>433</v>
      </c>
      <c r="G41">
        <v>278</v>
      </c>
      <c r="H41">
        <v>302</v>
      </c>
      <c r="I41">
        <v>1039</v>
      </c>
      <c r="J41">
        <v>832</v>
      </c>
      <c r="K41">
        <v>378</v>
      </c>
      <c r="L41">
        <v>69</v>
      </c>
      <c r="M41">
        <v>89</v>
      </c>
      <c r="N41" s="6" t="s">
        <v>29</v>
      </c>
      <c r="O41">
        <f t="shared" si="15"/>
        <v>4059</v>
      </c>
      <c r="Q41">
        <f>I41</f>
        <v>1039</v>
      </c>
    </row>
    <row r="42" spans="1:17" x14ac:dyDescent="0.45">
      <c r="A42" t="s">
        <v>9</v>
      </c>
      <c r="B42" s="1"/>
      <c r="C42">
        <v>244</v>
      </c>
      <c r="D42">
        <v>294</v>
      </c>
      <c r="E42">
        <v>354</v>
      </c>
      <c r="F42">
        <v>499</v>
      </c>
      <c r="G42">
        <v>347</v>
      </c>
      <c r="H42">
        <v>245</v>
      </c>
      <c r="I42">
        <v>519</v>
      </c>
      <c r="J42">
        <v>1799</v>
      </c>
      <c r="K42">
        <v>1016</v>
      </c>
      <c r="L42">
        <v>105</v>
      </c>
      <c r="M42">
        <v>321</v>
      </c>
      <c r="N42" s="6" t="s">
        <v>29</v>
      </c>
      <c r="O42">
        <f t="shared" si="15"/>
        <v>5743</v>
      </c>
      <c r="Q42">
        <f>J42</f>
        <v>1799</v>
      </c>
    </row>
    <row r="43" spans="1:17" x14ac:dyDescent="0.45">
      <c r="A43" t="s">
        <v>10</v>
      </c>
      <c r="B43" s="1"/>
      <c r="C43">
        <v>101</v>
      </c>
      <c r="D43">
        <v>197</v>
      </c>
      <c r="E43">
        <v>178</v>
      </c>
      <c r="F43">
        <v>192</v>
      </c>
      <c r="G43">
        <v>213</v>
      </c>
      <c r="H43">
        <v>66</v>
      </c>
      <c r="I43">
        <v>218</v>
      </c>
      <c r="J43">
        <v>651</v>
      </c>
      <c r="K43">
        <v>1148</v>
      </c>
      <c r="L43">
        <v>50</v>
      </c>
      <c r="M43">
        <v>440</v>
      </c>
      <c r="N43" s="6" t="s">
        <v>29</v>
      </c>
      <c r="O43">
        <f t="shared" si="15"/>
        <v>3454</v>
      </c>
      <c r="Q43">
        <f>K43</f>
        <v>1148</v>
      </c>
    </row>
    <row r="44" spans="1:17" x14ac:dyDescent="0.45">
      <c r="A44" t="s">
        <v>14</v>
      </c>
      <c r="B44" s="1"/>
      <c r="C44">
        <f>SUM(C35:C43)</f>
        <v>1907</v>
      </c>
      <c r="D44">
        <f t="shared" ref="D44:O44" si="16">SUM(D35:D43)</f>
        <v>3253</v>
      </c>
      <c r="E44">
        <f t="shared" si="16"/>
        <v>3637</v>
      </c>
      <c r="F44">
        <f t="shared" si="16"/>
        <v>3171</v>
      </c>
      <c r="G44">
        <f t="shared" si="16"/>
        <v>2406</v>
      </c>
      <c r="H44">
        <f t="shared" si="16"/>
        <v>1310</v>
      </c>
      <c r="I44">
        <f t="shared" si="16"/>
        <v>2420</v>
      </c>
      <c r="J44">
        <f t="shared" si="16"/>
        <v>4544</v>
      </c>
      <c r="K44">
        <f t="shared" si="16"/>
        <v>3489</v>
      </c>
      <c r="L44">
        <f t="shared" si="16"/>
        <v>565</v>
      </c>
      <c r="M44">
        <f t="shared" si="16"/>
        <v>1418</v>
      </c>
      <c r="N44">
        <v>31</v>
      </c>
      <c r="O44">
        <f t="shared" si="16"/>
        <v>28120</v>
      </c>
      <c r="Q44">
        <f>SUM(Q35:Q43)</f>
        <v>8391</v>
      </c>
    </row>
    <row r="45" spans="1:17" x14ac:dyDescent="0.45">
      <c r="B45" s="2"/>
    </row>
    <row r="46" spans="1:17" x14ac:dyDescent="0.45">
      <c r="A46" t="s">
        <v>16</v>
      </c>
    </row>
    <row r="47" spans="1:17" x14ac:dyDescent="0.45">
      <c r="B47" t="s">
        <v>1</v>
      </c>
      <c r="C47" t="s">
        <v>2</v>
      </c>
      <c r="D47" t="s">
        <v>3</v>
      </c>
      <c r="E47" t="s">
        <v>4</v>
      </c>
      <c r="F47" t="s">
        <v>5</v>
      </c>
      <c r="G47" t="s">
        <v>6</v>
      </c>
      <c r="H47" t="s">
        <v>7</v>
      </c>
      <c r="I47" t="s">
        <v>8</v>
      </c>
      <c r="J47" t="s">
        <v>9</v>
      </c>
      <c r="K47" t="s">
        <v>10</v>
      </c>
      <c r="L47" t="s">
        <v>11</v>
      </c>
      <c r="M47" t="s">
        <v>12</v>
      </c>
      <c r="N47" t="s">
        <v>13</v>
      </c>
      <c r="O47" t="s">
        <v>14</v>
      </c>
      <c r="Q47" t="s">
        <v>52</v>
      </c>
    </row>
    <row r="48" spans="1:17" x14ac:dyDescent="0.45">
      <c r="A48" t="s">
        <v>15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Q48" s="1"/>
    </row>
    <row r="49" spans="1:17" x14ac:dyDescent="0.45">
      <c r="A49" t="s">
        <v>2</v>
      </c>
      <c r="B49" s="1"/>
      <c r="C49" s="3">
        <f t="shared" ref="C49:C57" si="17">C35/O35</f>
        <v>0.43444055944055943</v>
      </c>
      <c r="D49" s="4">
        <f t="shared" ref="D49:D57" si="18">D35/O35</f>
        <v>0.12849650349650349</v>
      </c>
      <c r="E49" s="4">
        <f t="shared" ref="E49:E57" si="19">E35/O35</f>
        <v>0.21153846153846154</v>
      </c>
      <c r="F49" s="4">
        <f t="shared" ref="F49:F57" si="20">F35/O35</f>
        <v>5.6818181818181816E-2</v>
      </c>
      <c r="G49" s="4">
        <f t="shared" ref="G49:G57" si="21">G35/O35</f>
        <v>2.4475524475524476E-2</v>
      </c>
      <c r="H49" s="4">
        <f t="shared" ref="H49:H57" si="22">H35/O35</f>
        <v>1.486013986013986E-2</v>
      </c>
      <c r="I49" s="4">
        <f t="shared" ref="I49:I57" si="23">I35/O35</f>
        <v>2.8846153846153848E-2</v>
      </c>
      <c r="J49" s="4">
        <f t="shared" ref="J49:J57" si="24">J35/O35</f>
        <v>1.9230769230769232E-2</v>
      </c>
      <c r="K49" s="4">
        <f t="shared" ref="K49:K57" si="25">K35/O35</f>
        <v>1.6608391608391608E-2</v>
      </c>
      <c r="L49" s="4">
        <f t="shared" ref="L49:L56" si="26">L35/O35</f>
        <v>5.5069930069930072E-2</v>
      </c>
      <c r="M49" s="4">
        <f t="shared" ref="M49:M57" si="27">M35/O35</f>
        <v>9.6153846153846159E-3</v>
      </c>
      <c r="N49" s="4" t="s">
        <v>54</v>
      </c>
      <c r="O49" s="4">
        <f>O35/O35</f>
        <v>1</v>
      </c>
      <c r="Q49" s="5">
        <f t="shared" ref="Q49:Q58" si="28">1-(Q35/O35)</f>
        <v>0.56555944055944063</v>
      </c>
    </row>
    <row r="50" spans="1:17" x14ac:dyDescent="0.45">
      <c r="A50" t="s">
        <v>3</v>
      </c>
      <c r="B50" s="1"/>
      <c r="C50" s="4">
        <f t="shared" si="17"/>
        <v>8.1379772270596118E-2</v>
      </c>
      <c r="D50" s="3">
        <f t="shared" si="18"/>
        <v>0.40421969189551238</v>
      </c>
      <c r="E50" s="4">
        <f t="shared" si="19"/>
        <v>0.19758874748827862</v>
      </c>
      <c r="F50" s="4">
        <f t="shared" si="20"/>
        <v>6.5974547890154056E-2</v>
      </c>
      <c r="G50" s="4">
        <f t="shared" si="21"/>
        <v>5.8606831882116545E-2</v>
      </c>
      <c r="H50" s="4">
        <f t="shared" si="22"/>
        <v>1.172136637642331E-2</v>
      </c>
      <c r="I50" s="4">
        <f t="shared" si="23"/>
        <v>3.3489618218352314E-2</v>
      </c>
      <c r="J50" s="4">
        <f t="shared" si="24"/>
        <v>3.7173476222371063E-2</v>
      </c>
      <c r="K50" s="4">
        <f t="shared" si="25"/>
        <v>3.0810448760884127E-2</v>
      </c>
      <c r="L50" s="4">
        <f t="shared" si="26"/>
        <v>3.114534494306765E-2</v>
      </c>
      <c r="M50" s="4">
        <f t="shared" si="27"/>
        <v>4.7890154052243804E-2</v>
      </c>
      <c r="N50" s="4" t="s">
        <v>54</v>
      </c>
      <c r="O50" s="4">
        <f t="shared" ref="O50:O57" si="29">O36/O36</f>
        <v>1</v>
      </c>
      <c r="Q50" s="5">
        <f t="shared" si="28"/>
        <v>0.59578030810448768</v>
      </c>
    </row>
    <row r="51" spans="1:17" x14ac:dyDescent="0.45">
      <c r="A51" t="s">
        <v>4</v>
      </c>
      <c r="B51" s="1"/>
      <c r="C51" s="4">
        <f t="shared" si="17"/>
        <v>0.13141862489120976</v>
      </c>
      <c r="D51" s="4">
        <f t="shared" si="18"/>
        <v>0.17362924281984335</v>
      </c>
      <c r="E51" s="3">
        <f t="shared" si="19"/>
        <v>0.39251523063533506</v>
      </c>
      <c r="F51" s="4">
        <f t="shared" si="20"/>
        <v>0.10008703220191471</v>
      </c>
      <c r="G51" s="4">
        <f t="shared" si="21"/>
        <v>5.1348999129677983E-2</v>
      </c>
      <c r="H51" s="4">
        <f t="shared" si="22"/>
        <v>1.6100957354221061E-2</v>
      </c>
      <c r="I51" s="4">
        <f t="shared" si="23"/>
        <v>2.959094865100087E-2</v>
      </c>
      <c r="J51" s="4">
        <f t="shared" si="24"/>
        <v>4.0469973890339427E-2</v>
      </c>
      <c r="K51" s="4">
        <f t="shared" si="25"/>
        <v>2.0887728459530026E-2</v>
      </c>
      <c r="L51" s="4">
        <f t="shared" si="26"/>
        <v>2.4369016536118365E-2</v>
      </c>
      <c r="M51" s="4">
        <f t="shared" si="27"/>
        <v>1.95822454308094E-2</v>
      </c>
      <c r="N51" s="4" t="s">
        <v>54</v>
      </c>
      <c r="O51" s="4">
        <f t="shared" si="29"/>
        <v>1</v>
      </c>
      <c r="Q51" s="5">
        <f t="shared" si="28"/>
        <v>0.607484769364665</v>
      </c>
    </row>
    <row r="52" spans="1:17" x14ac:dyDescent="0.45">
      <c r="A52" t="s">
        <v>5</v>
      </c>
      <c r="B52" s="1"/>
      <c r="C52" s="4">
        <f t="shared" si="17"/>
        <v>7.2969251950435979E-2</v>
      </c>
      <c r="D52" s="4">
        <f t="shared" si="18"/>
        <v>9.8210188159706294E-2</v>
      </c>
      <c r="E52" s="4">
        <f t="shared" si="19"/>
        <v>0.20697567691601651</v>
      </c>
      <c r="F52" s="3">
        <f t="shared" si="20"/>
        <v>0.27306103717301516</v>
      </c>
      <c r="G52" s="4">
        <f t="shared" si="21"/>
        <v>0.10188159706287288</v>
      </c>
      <c r="H52" s="4">
        <f t="shared" si="22"/>
        <v>4.0844424047728319E-2</v>
      </c>
      <c r="I52" s="4">
        <f t="shared" si="23"/>
        <v>3.4419458467186782E-2</v>
      </c>
      <c r="J52" s="4">
        <f t="shared" si="24"/>
        <v>6.7003212482790273E-2</v>
      </c>
      <c r="K52" s="4">
        <f t="shared" si="25"/>
        <v>6.470858191831115E-2</v>
      </c>
      <c r="L52" s="4">
        <f t="shared" si="26"/>
        <v>1.330885727397889E-2</v>
      </c>
      <c r="M52" s="4">
        <f t="shared" si="27"/>
        <v>2.661771454795778E-2</v>
      </c>
      <c r="N52" s="4" t="s">
        <v>54</v>
      </c>
      <c r="O52" s="4">
        <f t="shared" si="29"/>
        <v>1</v>
      </c>
      <c r="Q52" s="5">
        <f t="shared" si="28"/>
        <v>0.72693896282698489</v>
      </c>
    </row>
    <row r="53" spans="1:17" x14ac:dyDescent="0.45">
      <c r="A53" t="s">
        <v>6</v>
      </c>
      <c r="B53" s="1"/>
      <c r="C53" s="4">
        <f t="shared" si="17"/>
        <v>2.5398028809704321E-2</v>
      </c>
      <c r="D53" s="4">
        <f t="shared" si="18"/>
        <v>0.13381349507202425</v>
      </c>
      <c r="E53" s="4">
        <f t="shared" si="19"/>
        <v>9.7043214556482182E-2</v>
      </c>
      <c r="F53" s="4">
        <f t="shared" si="20"/>
        <v>0.14215314632297193</v>
      </c>
      <c r="G53" s="3">
        <f t="shared" si="21"/>
        <v>0.27899924184988628</v>
      </c>
      <c r="H53" s="4">
        <f t="shared" si="22"/>
        <v>1.9332827899924184E-2</v>
      </c>
      <c r="I53" s="4">
        <f t="shared" si="23"/>
        <v>3.4116755117513269E-2</v>
      </c>
      <c r="J53" s="4">
        <f t="shared" si="24"/>
        <v>6.8991660348749054E-2</v>
      </c>
      <c r="K53" s="4">
        <f t="shared" si="25"/>
        <v>9.9696739954510991E-2</v>
      </c>
      <c r="L53" s="4">
        <f t="shared" si="26"/>
        <v>1.4404852160727824E-2</v>
      </c>
      <c r="M53" s="4">
        <f t="shared" si="27"/>
        <v>8.6050037907505691E-2</v>
      </c>
      <c r="N53" s="4" t="s">
        <v>54</v>
      </c>
      <c r="O53" s="4">
        <f t="shared" si="29"/>
        <v>1</v>
      </c>
      <c r="Q53" s="5">
        <f t="shared" si="28"/>
        <v>0.72100075815011366</v>
      </c>
    </row>
    <row r="54" spans="1:17" x14ac:dyDescent="0.45">
      <c r="A54" t="s">
        <v>7</v>
      </c>
      <c r="B54" s="1"/>
      <c r="C54" s="4">
        <f t="shared" si="17"/>
        <v>4.1724233213594919E-2</v>
      </c>
      <c r="D54" s="4">
        <f t="shared" si="18"/>
        <v>5.9684995855208624E-2</v>
      </c>
      <c r="E54" s="4">
        <f t="shared" si="19"/>
        <v>0.10886985355070461</v>
      </c>
      <c r="F54" s="4">
        <f t="shared" si="20"/>
        <v>0.16164686377452334</v>
      </c>
      <c r="G54" s="4">
        <f t="shared" si="21"/>
        <v>7.985631389886709E-2</v>
      </c>
      <c r="H54" s="3">
        <f t="shared" si="22"/>
        <v>0.12931749101961867</v>
      </c>
      <c r="I54" s="4">
        <f t="shared" si="23"/>
        <v>7.681680022105554E-2</v>
      </c>
      <c r="J54" s="4">
        <f t="shared" si="24"/>
        <v>0.1956341530809616</v>
      </c>
      <c r="K54" s="4">
        <f t="shared" si="25"/>
        <v>0.10610665929814866</v>
      </c>
      <c r="L54" s="4">
        <f t="shared" si="26"/>
        <v>1.7131804365846919E-2</v>
      </c>
      <c r="M54" s="4">
        <f t="shared" si="27"/>
        <v>2.321083172147002E-2</v>
      </c>
      <c r="N54" s="4" t="s">
        <v>54</v>
      </c>
      <c r="O54" s="4">
        <f t="shared" si="29"/>
        <v>1</v>
      </c>
      <c r="Q54" s="5">
        <f t="shared" si="28"/>
        <v>0.87068250898038135</v>
      </c>
    </row>
    <row r="55" spans="1:17" x14ac:dyDescent="0.45">
      <c r="A55" t="s">
        <v>8</v>
      </c>
      <c r="B55" s="1"/>
      <c r="C55" s="4">
        <f t="shared" si="17"/>
        <v>3.5230352303523033E-2</v>
      </c>
      <c r="D55" s="4">
        <f t="shared" si="18"/>
        <v>5.5678738605567872E-2</v>
      </c>
      <c r="E55" s="4">
        <f t="shared" si="19"/>
        <v>6.6518847006651879E-2</v>
      </c>
      <c r="F55" s="4">
        <f t="shared" si="20"/>
        <v>0.10667652131066765</v>
      </c>
      <c r="G55" s="4">
        <f t="shared" si="21"/>
        <v>6.8489775806848979E-2</v>
      </c>
      <c r="H55" s="4">
        <f t="shared" si="22"/>
        <v>7.4402562207440251E-2</v>
      </c>
      <c r="I55" s="3">
        <f t="shared" si="23"/>
        <v>0.25597437792559746</v>
      </c>
      <c r="J55" s="4">
        <f t="shared" si="24"/>
        <v>0.20497659522049766</v>
      </c>
      <c r="K55" s="4">
        <f t="shared" si="25"/>
        <v>9.3126385809312637E-2</v>
      </c>
      <c r="L55" s="4">
        <f t="shared" si="26"/>
        <v>1.6999260901699925E-2</v>
      </c>
      <c r="M55" s="4">
        <f t="shared" si="27"/>
        <v>2.1926582902192657E-2</v>
      </c>
      <c r="N55" s="4" t="s">
        <v>54</v>
      </c>
      <c r="O55" s="4">
        <f t="shared" si="29"/>
        <v>1</v>
      </c>
      <c r="Q55" s="5">
        <f t="shared" si="28"/>
        <v>0.74402562207440259</v>
      </c>
    </row>
    <row r="56" spans="1:17" x14ac:dyDescent="0.45">
      <c r="A56" t="s">
        <v>9</v>
      </c>
      <c r="B56" s="1"/>
      <c r="C56" s="4">
        <f t="shared" si="17"/>
        <v>4.2486505310813161E-2</v>
      </c>
      <c r="D56" s="4">
        <f t="shared" si="18"/>
        <v>5.1192756399094548E-2</v>
      </c>
      <c r="E56" s="4">
        <f t="shared" si="19"/>
        <v>6.164025770503221E-2</v>
      </c>
      <c r="F56" s="4">
        <f t="shared" si="20"/>
        <v>8.6888385861048231E-2</v>
      </c>
      <c r="G56" s="4">
        <f t="shared" si="21"/>
        <v>6.042138255267282E-2</v>
      </c>
      <c r="H56" s="4">
        <f t="shared" si="22"/>
        <v>4.2660630332578789E-2</v>
      </c>
      <c r="I56" s="4">
        <f t="shared" si="23"/>
        <v>9.0370886296360781E-2</v>
      </c>
      <c r="J56" s="3">
        <f t="shared" si="24"/>
        <v>0.31325091415636425</v>
      </c>
      <c r="K56" s="4">
        <f t="shared" si="25"/>
        <v>0.17691102211387777</v>
      </c>
      <c r="L56" s="4">
        <f t="shared" si="26"/>
        <v>1.8283127285390912E-2</v>
      </c>
      <c r="M56" s="4">
        <f t="shared" si="27"/>
        <v>5.5894131986766502E-2</v>
      </c>
      <c r="N56" s="4" t="s">
        <v>54</v>
      </c>
      <c r="O56" s="4">
        <f t="shared" si="29"/>
        <v>1</v>
      </c>
      <c r="Q56" s="10">
        <f t="shared" si="28"/>
        <v>0.68674908584363581</v>
      </c>
    </row>
    <row r="57" spans="1:17" x14ac:dyDescent="0.45">
      <c r="A57" t="s">
        <v>10</v>
      </c>
      <c r="B57" s="1"/>
      <c r="C57" s="4">
        <f t="shared" si="17"/>
        <v>2.9241459177764911E-2</v>
      </c>
      <c r="D57" s="4">
        <f t="shared" si="18"/>
        <v>5.7035321366531555E-2</v>
      </c>
      <c r="E57" s="4">
        <f t="shared" si="19"/>
        <v>5.1534452808338162E-2</v>
      </c>
      <c r="F57" s="4">
        <f t="shared" si="20"/>
        <v>5.5587724377533294E-2</v>
      </c>
      <c r="G57" s="4">
        <f t="shared" si="21"/>
        <v>6.1667631731326E-2</v>
      </c>
      <c r="H57" s="4">
        <f t="shared" si="22"/>
        <v>1.9108280254777069E-2</v>
      </c>
      <c r="I57" s="4">
        <f t="shared" si="23"/>
        <v>6.3115228720324268E-2</v>
      </c>
      <c r="J57" s="4">
        <f t="shared" si="24"/>
        <v>0.18847712796757382</v>
      </c>
      <c r="K57" s="3">
        <f t="shared" si="25"/>
        <v>0.33236826867400115</v>
      </c>
      <c r="L57" s="4">
        <f>L43/O43</f>
        <v>1.4475969889982629E-2</v>
      </c>
      <c r="M57" s="4">
        <f t="shared" si="27"/>
        <v>0.12738853503184713</v>
      </c>
      <c r="N57" s="4" t="s">
        <v>54</v>
      </c>
      <c r="O57" s="4">
        <f t="shared" si="29"/>
        <v>1</v>
      </c>
      <c r="Q57" s="5">
        <f t="shared" si="28"/>
        <v>0.66763173132599885</v>
      </c>
    </row>
    <row r="58" spans="1:17" x14ac:dyDescent="0.45">
      <c r="A58" t="s">
        <v>14</v>
      </c>
      <c r="B58" s="1"/>
      <c r="C58" s="4">
        <f>C44/O44</f>
        <v>6.7816500711237557E-2</v>
      </c>
      <c r="D58" s="4">
        <f>D44/O44</f>
        <v>0.1156827880512091</v>
      </c>
      <c r="E58" s="4">
        <f>E44/O44</f>
        <v>0.12933854907539119</v>
      </c>
      <c r="F58" s="4">
        <f>F44/O44</f>
        <v>0.11276671408250355</v>
      </c>
      <c r="G58" s="4">
        <f>G44/O44</f>
        <v>8.5561877667140823E-2</v>
      </c>
      <c r="H58" s="4">
        <f>H44/O44</f>
        <v>4.658605974395448E-2</v>
      </c>
      <c r="I58" s="4">
        <f>I44/O44</f>
        <v>8.6059743954480794E-2</v>
      </c>
      <c r="J58" s="4">
        <f>J44/O44</f>
        <v>0.1615931721194879</v>
      </c>
      <c r="K58" s="4">
        <f>K44/O44</f>
        <v>0.12407539118065433</v>
      </c>
      <c r="L58" s="4">
        <f>L44/O44</f>
        <v>2.0092460881934567E-2</v>
      </c>
      <c r="M58" s="4">
        <f>M44/O44</f>
        <v>5.0426742532005693E-2</v>
      </c>
      <c r="N58" s="4">
        <f>N44/O44</f>
        <v>1.1024182076813656E-3</v>
      </c>
      <c r="O58" s="5">
        <f>O44/O44</f>
        <v>1</v>
      </c>
      <c r="Q58" s="5">
        <f t="shared" si="28"/>
        <v>0.70160028449502132</v>
      </c>
    </row>
    <row r="59" spans="1:17" s="2" customFormat="1" x14ac:dyDescent="0.45">
      <c r="B59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zoomScale="80" zoomScaleNormal="80" workbookViewId="0">
      <selection activeCell="A11" sqref="A11"/>
    </sheetView>
  </sheetViews>
  <sheetFormatPr defaultRowHeight="14.25" x14ac:dyDescent="0.45"/>
  <cols>
    <col min="1" max="1" width="43.3984375" customWidth="1"/>
    <col min="2" max="2" width="17.59765625" customWidth="1"/>
    <col min="3" max="9" width="21.73046875" customWidth="1"/>
  </cols>
  <sheetData>
    <row r="1" spans="1:12" x14ac:dyDescent="0.45">
      <c r="A1" t="s">
        <v>50</v>
      </c>
    </row>
    <row r="2" spans="1:12" x14ac:dyDescent="0.45">
      <c r="A2" t="s">
        <v>61</v>
      </c>
    </row>
    <row r="4" spans="1:12" x14ac:dyDescent="0.45">
      <c r="C4" t="s">
        <v>35</v>
      </c>
      <c r="F4" t="s">
        <v>36</v>
      </c>
    </row>
    <row r="5" spans="1:12" x14ac:dyDescent="0.45">
      <c r="B5" t="s">
        <v>33</v>
      </c>
      <c r="C5" t="s">
        <v>34</v>
      </c>
      <c r="D5" t="s">
        <v>37</v>
      </c>
      <c r="E5" t="s">
        <v>33</v>
      </c>
      <c r="F5" t="s">
        <v>34</v>
      </c>
      <c r="G5" t="s">
        <v>37</v>
      </c>
    </row>
    <row r="6" spans="1:12" x14ac:dyDescent="0.45">
      <c r="A6" t="s">
        <v>53</v>
      </c>
      <c r="B6">
        <v>126</v>
      </c>
      <c r="C6">
        <v>147</v>
      </c>
      <c r="D6" s="5">
        <v>0.74099999999999999</v>
      </c>
      <c r="E6">
        <v>112</v>
      </c>
      <c r="F6">
        <v>133</v>
      </c>
      <c r="G6" s="5">
        <v>0.69</v>
      </c>
      <c r="I6" s="5"/>
      <c r="J6" s="5"/>
    </row>
    <row r="7" spans="1:12" x14ac:dyDescent="0.45">
      <c r="I7" s="5"/>
      <c r="J7" s="5"/>
    </row>
    <row r="8" spans="1:12" x14ac:dyDescent="0.45">
      <c r="A8" s="2" t="s">
        <v>24</v>
      </c>
      <c r="I8" s="5"/>
      <c r="J8" s="5"/>
    </row>
    <row r="9" spans="1:12" x14ac:dyDescent="0.45">
      <c r="A9" t="s">
        <v>25</v>
      </c>
      <c r="B9">
        <v>128</v>
      </c>
      <c r="C9">
        <v>150</v>
      </c>
      <c r="D9" s="5">
        <v>0.748</v>
      </c>
      <c r="E9">
        <v>111</v>
      </c>
      <c r="F9">
        <v>132</v>
      </c>
      <c r="G9" s="5">
        <v>0.68100000000000005</v>
      </c>
      <c r="I9" s="5"/>
      <c r="J9" s="5"/>
    </row>
    <row r="10" spans="1:12" x14ac:dyDescent="0.45">
      <c r="A10" t="s">
        <v>26</v>
      </c>
      <c r="B10">
        <v>122</v>
      </c>
      <c r="C10">
        <v>145</v>
      </c>
      <c r="D10" s="5">
        <v>0.73199999999999998</v>
      </c>
      <c r="E10">
        <v>113</v>
      </c>
      <c r="F10">
        <v>133</v>
      </c>
      <c r="G10" s="5">
        <v>0.7</v>
      </c>
      <c r="I10" s="2"/>
      <c r="J10" s="2"/>
      <c r="K10" s="2"/>
      <c r="L10" s="2"/>
    </row>
    <row r="11" spans="1:12" x14ac:dyDescent="0.45">
      <c r="B11" s="5"/>
      <c r="C11" s="5"/>
      <c r="D11" s="5"/>
      <c r="E11" s="5"/>
      <c r="F11" s="5"/>
      <c r="G11" s="5"/>
    </row>
    <row r="12" spans="1:12" x14ac:dyDescent="0.45">
      <c r="B12" t="s">
        <v>35</v>
      </c>
      <c r="E12" t="s">
        <v>36</v>
      </c>
    </row>
    <row r="13" spans="1:12" x14ac:dyDescent="0.45">
      <c r="A13" t="s">
        <v>17</v>
      </c>
      <c r="B13" t="s">
        <v>33</v>
      </c>
      <c r="C13" t="s">
        <v>34</v>
      </c>
      <c r="D13" t="s">
        <v>37</v>
      </c>
      <c r="E13" t="s">
        <v>33</v>
      </c>
      <c r="F13" t="s">
        <v>34</v>
      </c>
      <c r="G13" t="s">
        <v>37</v>
      </c>
    </row>
    <row r="14" spans="1:12" x14ac:dyDescent="0.45">
      <c r="A14" t="s">
        <v>18</v>
      </c>
      <c r="B14" s="7">
        <v>117</v>
      </c>
      <c r="C14" s="7">
        <v>138</v>
      </c>
      <c r="D14" s="5">
        <v>0.71571459999999998</v>
      </c>
      <c r="E14">
        <v>108</v>
      </c>
      <c r="F14">
        <v>128</v>
      </c>
      <c r="G14" s="5">
        <v>0.66664380000000001</v>
      </c>
    </row>
    <row r="15" spans="1:12" x14ac:dyDescent="0.45">
      <c r="A15" t="s">
        <v>19</v>
      </c>
      <c r="B15">
        <v>115</v>
      </c>
      <c r="C15">
        <v>131</v>
      </c>
      <c r="D15" s="5">
        <v>0.80681820000000004</v>
      </c>
      <c r="E15">
        <v>101</v>
      </c>
      <c r="F15">
        <v>119</v>
      </c>
      <c r="G15" s="5">
        <v>0.74141409999999996</v>
      </c>
    </row>
    <row r="16" spans="1:12" x14ac:dyDescent="0.45">
      <c r="A16" t="s">
        <v>20</v>
      </c>
      <c r="B16">
        <v>44.3</v>
      </c>
      <c r="C16">
        <v>80.3</v>
      </c>
      <c r="D16" s="5">
        <v>0.56504069999999995</v>
      </c>
      <c r="E16">
        <v>37.200000000000003</v>
      </c>
      <c r="F16">
        <v>72.8</v>
      </c>
      <c r="G16" s="5">
        <v>0.48524839999999997</v>
      </c>
    </row>
    <row r="17" spans="1:7" x14ac:dyDescent="0.45">
      <c r="A17" t="s">
        <v>21</v>
      </c>
      <c r="B17" s="7">
        <v>107</v>
      </c>
      <c r="C17" s="7">
        <v>132</v>
      </c>
      <c r="D17" s="5">
        <v>0.7302632</v>
      </c>
      <c r="E17">
        <v>120</v>
      </c>
      <c r="F17">
        <v>132</v>
      </c>
      <c r="G17" s="5">
        <v>0.77020600000000006</v>
      </c>
    </row>
    <row r="18" spans="1:7" x14ac:dyDescent="0.45">
      <c r="A18" t="s">
        <v>38</v>
      </c>
      <c r="B18">
        <v>86.9</v>
      </c>
      <c r="C18">
        <v>101</v>
      </c>
      <c r="D18" s="5">
        <v>0.65517239999999999</v>
      </c>
      <c r="E18">
        <v>99.6</v>
      </c>
      <c r="F18">
        <v>118</v>
      </c>
      <c r="G18" s="5">
        <v>0.73170730000000006</v>
      </c>
    </row>
    <row r="19" spans="1:7" x14ac:dyDescent="0.45">
      <c r="A19" t="s">
        <v>22</v>
      </c>
      <c r="B19" s="7">
        <v>23.9</v>
      </c>
      <c r="C19" s="7">
        <v>84.4</v>
      </c>
      <c r="D19" s="5">
        <v>0.6774194</v>
      </c>
      <c r="E19">
        <v>49.3</v>
      </c>
      <c r="F19">
        <v>83.3</v>
      </c>
      <c r="G19" s="5">
        <v>0.52694609999999997</v>
      </c>
    </row>
    <row r="20" spans="1:7" x14ac:dyDescent="0.45">
      <c r="A20" t="s">
        <v>23</v>
      </c>
      <c r="B20">
        <v>173</v>
      </c>
      <c r="C20">
        <v>195</v>
      </c>
      <c r="D20" s="5">
        <v>0.85360519999999995</v>
      </c>
      <c r="E20">
        <v>150</v>
      </c>
      <c r="F20">
        <v>171</v>
      </c>
      <c r="G20" s="5">
        <v>0.81530820000000004</v>
      </c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topLeftCell="A29" zoomScale="80" zoomScaleNormal="80" workbookViewId="0">
      <selection activeCell="J46" sqref="J46"/>
    </sheetView>
  </sheetViews>
  <sheetFormatPr defaultRowHeight="14.25" x14ac:dyDescent="0.45"/>
  <cols>
    <col min="1" max="1" width="43.3984375" customWidth="1"/>
    <col min="2" max="2" width="17.59765625" customWidth="1"/>
    <col min="3" max="12" width="21.73046875" customWidth="1"/>
  </cols>
  <sheetData>
    <row r="1" spans="1:10" x14ac:dyDescent="0.45">
      <c r="A1" t="s">
        <v>50</v>
      </c>
    </row>
    <row r="2" spans="1:10" x14ac:dyDescent="0.45">
      <c r="A2" t="s">
        <v>60</v>
      </c>
    </row>
    <row r="4" spans="1:10" x14ac:dyDescent="0.45">
      <c r="A4" t="s">
        <v>41</v>
      </c>
      <c r="C4" t="s">
        <v>39</v>
      </c>
      <c r="F4" t="s">
        <v>40</v>
      </c>
    </row>
    <row r="5" spans="1:10" x14ac:dyDescent="0.45">
      <c r="A5" t="s">
        <v>15</v>
      </c>
      <c r="C5" t="s">
        <v>62</v>
      </c>
      <c r="D5" t="s">
        <v>63</v>
      </c>
      <c r="E5" t="s">
        <v>64</v>
      </c>
      <c r="F5" t="s">
        <v>62</v>
      </c>
      <c r="G5" t="s">
        <v>63</v>
      </c>
      <c r="H5" t="s">
        <v>64</v>
      </c>
    </row>
    <row r="6" spans="1:10" x14ac:dyDescent="0.45">
      <c r="A6" t="s">
        <v>2</v>
      </c>
      <c r="B6" s="1"/>
      <c r="C6">
        <v>1136</v>
      </c>
      <c r="D6">
        <v>10</v>
      </c>
      <c r="E6">
        <v>0</v>
      </c>
      <c r="F6">
        <v>1136</v>
      </c>
      <c r="G6" s="6" t="s">
        <v>29</v>
      </c>
      <c r="H6">
        <v>0</v>
      </c>
    </row>
    <row r="7" spans="1:10" x14ac:dyDescent="0.45">
      <c r="A7" t="s">
        <v>3</v>
      </c>
      <c r="B7" s="1"/>
      <c r="C7">
        <v>2954</v>
      </c>
      <c r="D7">
        <v>37</v>
      </c>
      <c r="E7">
        <v>0</v>
      </c>
      <c r="F7">
        <v>2122</v>
      </c>
      <c r="G7">
        <v>869</v>
      </c>
      <c r="H7" s="6" t="s">
        <v>29</v>
      </c>
    </row>
    <row r="8" spans="1:10" x14ac:dyDescent="0.45">
      <c r="A8" t="s">
        <v>4</v>
      </c>
      <c r="B8" s="1"/>
      <c r="C8">
        <v>2271</v>
      </c>
      <c r="D8">
        <v>30</v>
      </c>
      <c r="E8">
        <v>0</v>
      </c>
      <c r="F8">
        <v>1913</v>
      </c>
      <c r="G8">
        <v>387</v>
      </c>
      <c r="H8" s="6" t="s">
        <v>29</v>
      </c>
    </row>
    <row r="9" spans="1:10" x14ac:dyDescent="0.45">
      <c r="A9" t="s">
        <v>5</v>
      </c>
      <c r="B9" s="1"/>
      <c r="C9">
        <v>1963</v>
      </c>
      <c r="D9">
        <v>217</v>
      </c>
      <c r="E9">
        <v>0</v>
      </c>
      <c r="F9">
        <v>1418</v>
      </c>
      <c r="G9">
        <v>762</v>
      </c>
      <c r="H9">
        <v>0</v>
      </c>
    </row>
    <row r="10" spans="1:10" x14ac:dyDescent="0.45">
      <c r="A10" t="s">
        <v>6</v>
      </c>
      <c r="B10" s="1"/>
      <c r="C10">
        <v>2637</v>
      </c>
      <c r="D10" s="6" t="s">
        <v>29</v>
      </c>
      <c r="E10">
        <v>0</v>
      </c>
      <c r="F10">
        <v>2236</v>
      </c>
      <c r="G10">
        <v>403</v>
      </c>
      <c r="H10">
        <v>0</v>
      </c>
    </row>
    <row r="11" spans="1:10" x14ac:dyDescent="0.45">
      <c r="A11" t="s">
        <v>7</v>
      </c>
      <c r="B11" s="1"/>
      <c r="C11">
        <v>3184</v>
      </c>
      <c r="D11">
        <v>438</v>
      </c>
      <c r="E11">
        <v>0</v>
      </c>
      <c r="F11">
        <v>0</v>
      </c>
      <c r="G11">
        <v>2378</v>
      </c>
      <c r="H11">
        <v>1244</v>
      </c>
    </row>
    <row r="12" spans="1:10" x14ac:dyDescent="0.45">
      <c r="A12" t="s">
        <v>8</v>
      </c>
      <c r="B12" s="1"/>
      <c r="C12">
        <v>4064</v>
      </c>
      <c r="D12">
        <v>0</v>
      </c>
      <c r="E12">
        <v>0</v>
      </c>
      <c r="F12">
        <v>0</v>
      </c>
      <c r="G12">
        <v>4064</v>
      </c>
      <c r="H12">
        <v>0</v>
      </c>
    </row>
    <row r="13" spans="1:10" x14ac:dyDescent="0.45">
      <c r="A13" t="s">
        <v>9</v>
      </c>
      <c r="B13" s="1"/>
      <c r="C13">
        <v>5743</v>
      </c>
      <c r="D13" s="6" t="s">
        <v>29</v>
      </c>
      <c r="E13">
        <v>0</v>
      </c>
      <c r="F13">
        <v>768</v>
      </c>
      <c r="G13">
        <v>4652</v>
      </c>
      <c r="H13">
        <v>333</v>
      </c>
    </row>
    <row r="14" spans="1:10" x14ac:dyDescent="0.45">
      <c r="A14" t="s">
        <v>10</v>
      </c>
      <c r="B14" s="1"/>
      <c r="C14">
        <v>3205</v>
      </c>
      <c r="D14">
        <v>261</v>
      </c>
      <c r="E14">
        <v>0</v>
      </c>
      <c r="F14">
        <v>1171</v>
      </c>
      <c r="G14">
        <v>2295</v>
      </c>
      <c r="H14">
        <v>0</v>
      </c>
    </row>
    <row r="15" spans="1:10" x14ac:dyDescent="0.45">
      <c r="A15" t="s">
        <v>14</v>
      </c>
      <c r="B15" s="1"/>
      <c r="C15">
        <f>SUM(C6:C14)</f>
        <v>27157</v>
      </c>
      <c r="D15">
        <v>1005</v>
      </c>
      <c r="E15">
        <f>SUM(E6:E14)</f>
        <v>0</v>
      </c>
      <c r="F15">
        <v>10764</v>
      </c>
      <c r="G15">
        <v>15820</v>
      </c>
      <c r="H15">
        <v>1578</v>
      </c>
      <c r="J15" s="9"/>
    </row>
    <row r="16" spans="1:10" x14ac:dyDescent="0.45">
      <c r="B16" s="2"/>
    </row>
    <row r="18" spans="1:8" x14ac:dyDescent="0.45">
      <c r="A18" t="s">
        <v>44</v>
      </c>
      <c r="C18" t="s">
        <v>39</v>
      </c>
      <c r="F18" t="s">
        <v>40</v>
      </c>
    </row>
    <row r="19" spans="1:8" x14ac:dyDescent="0.45">
      <c r="C19" t="s">
        <v>62</v>
      </c>
      <c r="D19" t="s">
        <v>63</v>
      </c>
      <c r="E19" t="s">
        <v>64</v>
      </c>
      <c r="F19" t="s">
        <v>62</v>
      </c>
      <c r="G19" t="s">
        <v>63</v>
      </c>
      <c r="H19" t="s">
        <v>64</v>
      </c>
    </row>
    <row r="20" spans="1:8" x14ac:dyDescent="0.45">
      <c r="A20" t="s">
        <v>42</v>
      </c>
    </row>
    <row r="21" spans="1:8" x14ac:dyDescent="0.45">
      <c r="A21" s="8" t="s">
        <v>47</v>
      </c>
      <c r="C21">
        <v>6204</v>
      </c>
      <c r="D21">
        <v>214</v>
      </c>
      <c r="E21" t="s">
        <v>49</v>
      </c>
      <c r="F21">
        <v>2394</v>
      </c>
      <c r="G21">
        <v>3709</v>
      </c>
      <c r="H21">
        <v>315</v>
      </c>
    </row>
    <row r="22" spans="1:8" x14ac:dyDescent="0.45">
      <c r="A22" s="8" t="s">
        <v>48</v>
      </c>
      <c r="C22" s="5">
        <f>C21/C15</f>
        <v>0.22844938689840558</v>
      </c>
      <c r="D22" s="5">
        <f>D21/D15</f>
        <v>0.21293532338308457</v>
      </c>
      <c r="E22" t="s">
        <v>49</v>
      </c>
      <c r="F22" s="5">
        <f>F21/F15</f>
        <v>0.22240802675585283</v>
      </c>
      <c r="G22" s="5">
        <f>G21/G15</f>
        <v>0.23445006321112516</v>
      </c>
      <c r="H22" s="5">
        <f>H21/H15</f>
        <v>0.19961977186311788</v>
      </c>
    </row>
    <row r="23" spans="1:8" x14ac:dyDescent="0.45">
      <c r="A23" s="8" t="s">
        <v>45</v>
      </c>
      <c r="C23">
        <v>125</v>
      </c>
      <c r="D23">
        <v>177</v>
      </c>
      <c r="E23" t="s">
        <v>49</v>
      </c>
      <c r="F23">
        <v>100</v>
      </c>
      <c r="G23">
        <v>140</v>
      </c>
      <c r="H23">
        <v>188</v>
      </c>
    </row>
    <row r="24" spans="1:8" x14ac:dyDescent="0.45">
      <c r="A24" s="8" t="s">
        <v>46</v>
      </c>
      <c r="C24">
        <v>146</v>
      </c>
      <c r="D24">
        <v>194</v>
      </c>
      <c r="E24" t="s">
        <v>49</v>
      </c>
      <c r="F24">
        <v>120</v>
      </c>
      <c r="G24">
        <v>160</v>
      </c>
      <c r="H24">
        <v>207</v>
      </c>
    </row>
    <row r="25" spans="1:8" x14ac:dyDescent="0.45">
      <c r="A25" s="8" t="s">
        <v>37</v>
      </c>
      <c r="C25" s="5">
        <v>0.74099999999999999</v>
      </c>
      <c r="D25" s="5">
        <v>0.71499999999999997</v>
      </c>
      <c r="E25" t="s">
        <v>49</v>
      </c>
      <c r="F25" s="5">
        <v>0.68300000000000005</v>
      </c>
      <c r="G25" s="5">
        <v>0.77300000000000002</v>
      </c>
      <c r="H25" s="5">
        <v>0.8</v>
      </c>
    </row>
    <row r="26" spans="1:8" x14ac:dyDescent="0.45">
      <c r="A26" t="s">
        <v>43</v>
      </c>
    </row>
    <row r="27" spans="1:8" x14ac:dyDescent="0.45">
      <c r="A27" s="8" t="s">
        <v>47</v>
      </c>
      <c r="C27">
        <v>20953</v>
      </c>
      <c r="D27">
        <v>791</v>
      </c>
      <c r="E27" t="s">
        <v>49</v>
      </c>
      <c r="F27">
        <v>8370</v>
      </c>
      <c r="G27">
        <v>12111</v>
      </c>
      <c r="H27">
        <v>1263</v>
      </c>
    </row>
    <row r="28" spans="1:8" x14ac:dyDescent="0.45">
      <c r="A28" s="8" t="s">
        <v>48</v>
      </c>
      <c r="C28" s="5">
        <f>C27/C15</f>
        <v>0.77155061310159445</v>
      </c>
      <c r="D28" s="5">
        <f>D27/D15</f>
        <v>0.78706467661691537</v>
      </c>
      <c r="E28" t="s">
        <v>49</v>
      </c>
      <c r="F28" s="5">
        <f>F27/F15</f>
        <v>0.77759197324414719</v>
      </c>
      <c r="G28" s="5">
        <f>G27/G15</f>
        <v>0.76554993678887484</v>
      </c>
      <c r="H28" s="5">
        <f>H27/H15</f>
        <v>0.80038022813688214</v>
      </c>
    </row>
    <row r="29" spans="1:8" x14ac:dyDescent="0.45">
      <c r="A29" s="8" t="s">
        <v>45</v>
      </c>
      <c r="C29">
        <v>110</v>
      </c>
      <c r="D29">
        <v>165</v>
      </c>
      <c r="E29" t="s">
        <v>49</v>
      </c>
      <c r="F29">
        <v>87.7</v>
      </c>
      <c r="G29">
        <v>125</v>
      </c>
      <c r="H29">
        <v>170</v>
      </c>
    </row>
    <row r="30" spans="1:8" x14ac:dyDescent="0.45">
      <c r="A30" s="8" t="s">
        <v>46</v>
      </c>
      <c r="C30">
        <v>131</v>
      </c>
      <c r="D30">
        <v>178</v>
      </c>
      <c r="E30" t="s">
        <v>49</v>
      </c>
      <c r="F30">
        <v>111</v>
      </c>
      <c r="G30">
        <v>143</v>
      </c>
      <c r="H30">
        <v>180</v>
      </c>
    </row>
    <row r="31" spans="1:8" x14ac:dyDescent="0.45">
      <c r="A31" s="8" t="s">
        <v>37</v>
      </c>
      <c r="C31" s="5">
        <v>0.69</v>
      </c>
      <c r="D31" s="5">
        <v>0.69799999999999995</v>
      </c>
      <c r="E31" t="s">
        <v>49</v>
      </c>
      <c r="F31" s="5">
        <v>0.626</v>
      </c>
      <c r="G31" s="5">
        <v>0.72699999999999998</v>
      </c>
      <c r="H31" s="5">
        <v>0.76400000000000001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Moves between regions</vt:lpstr>
      <vt:lpstr>Distance in km (by gender, eth)</vt:lpstr>
      <vt:lpstr>Distance from HEI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Natasha Plaister - Project 3</dc:creator>
  <cp:lastModifiedBy>cjsou</cp:lastModifiedBy>
  <dcterms:created xsi:type="dcterms:W3CDTF">2019-11-06T12:04:45Z</dcterms:created>
  <dcterms:modified xsi:type="dcterms:W3CDTF">2020-08-18T08:02:55Z</dcterms:modified>
</cp:coreProperties>
</file>